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P:\GRADSKO_VIJECE\VIJEĆE 2023\19. SJEDNICA - 10.05.2023\8. TOČKA - I. ID PRORAČUNA ZA 2023\"/>
    </mc:Choice>
  </mc:AlternateContent>
  <xr:revisionPtr revIDLastSave="0" documentId="13_ncr:1_{1C024413-0C65-420E-98B6-D69B386610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3" i="1" l="1"/>
  <c r="E253" i="1"/>
  <c r="E252" i="1"/>
  <c r="F247" i="1"/>
  <c r="F254" i="1" s="1"/>
  <c r="F248" i="1"/>
  <c r="F249" i="1"/>
  <c r="F250" i="1"/>
  <c r="F251" i="1"/>
  <c r="F252" i="1"/>
  <c r="E251" i="1"/>
  <c r="E250" i="1"/>
  <c r="E249" i="1"/>
  <c r="E248" i="1"/>
  <c r="E247" i="1"/>
  <c r="F221" i="1"/>
  <c r="E221" i="1"/>
  <c r="F74" i="1"/>
  <c r="F82" i="1"/>
  <c r="E82" i="1"/>
  <c r="F69" i="1"/>
  <c r="F67" i="1"/>
  <c r="F53" i="1"/>
  <c r="F61" i="1"/>
  <c r="F59" i="1"/>
  <c r="F112" i="1"/>
  <c r="F87" i="1"/>
  <c r="F234" i="1" s="1"/>
  <c r="F118" i="1"/>
  <c r="F117" i="1" s="1"/>
  <c r="E118" i="1"/>
  <c r="E117" i="1" s="1"/>
  <c r="F126" i="1"/>
  <c r="F106" i="1"/>
  <c r="F103" i="1"/>
  <c r="F101" i="1"/>
  <c r="F99" i="1"/>
  <c r="F98" i="1" s="1"/>
  <c r="E106" i="1"/>
  <c r="F182" i="1"/>
  <c r="F181" i="1" s="1"/>
  <c r="E182" i="1"/>
  <c r="E181" i="1" s="1"/>
  <c r="F177" i="1"/>
  <c r="E177" i="1"/>
  <c r="F176" i="1"/>
  <c r="E176" i="1"/>
  <c r="F172" i="1"/>
  <c r="E172" i="1"/>
  <c r="F171" i="1"/>
  <c r="E171" i="1"/>
  <c r="F167" i="1"/>
  <c r="E167" i="1"/>
  <c r="F166" i="1"/>
  <c r="E166" i="1"/>
  <c r="F157" i="1"/>
  <c r="F45" i="1"/>
  <c r="F162" i="1"/>
  <c r="E162" i="1"/>
  <c r="E161" i="1" s="1"/>
  <c r="F161" i="1"/>
  <c r="F152" i="1"/>
  <c r="F134" i="1"/>
  <c r="F190" i="1"/>
  <c r="F156" i="1"/>
  <c r="F151" i="1"/>
  <c r="F133" i="1"/>
  <c r="F239" i="1" s="1"/>
  <c r="F125" i="1"/>
  <c r="F237" i="1" s="1"/>
  <c r="F111" i="1"/>
  <c r="F58" i="1"/>
  <c r="F52" i="1"/>
  <c r="F44" i="1"/>
  <c r="F232" i="1" l="1"/>
  <c r="F195" i="1"/>
  <c r="F224" i="1"/>
  <c r="F236" i="1"/>
  <c r="E81" i="1"/>
  <c r="F81" i="1"/>
  <c r="F73" i="1"/>
  <c r="F66" i="1"/>
  <c r="E134" i="1"/>
  <c r="E126" i="1"/>
  <c r="E125" i="1" s="1"/>
  <c r="E191" i="1"/>
  <c r="E190" i="1" s="1"/>
  <c r="E99" i="1"/>
  <c r="E101" i="1"/>
  <c r="E103" i="1"/>
  <c r="E112" i="1"/>
  <c r="E111" i="1" s="1"/>
  <c r="E88" i="1"/>
  <c r="E90" i="1"/>
  <c r="E92" i="1"/>
  <c r="E53" i="1"/>
  <c r="E52" i="1" s="1"/>
  <c r="E61" i="1"/>
  <c r="E67" i="1"/>
  <c r="E69" i="1"/>
  <c r="E74" i="1"/>
  <c r="E76" i="1"/>
  <c r="E45" i="1"/>
  <c r="E44" i="1" s="1"/>
  <c r="E152" i="1"/>
  <c r="E151" i="1" s="1"/>
  <c r="E157" i="1"/>
  <c r="E156" i="1" s="1"/>
  <c r="E224" i="1" l="1"/>
  <c r="E232" i="1"/>
  <c r="E98" i="1"/>
  <c r="E236" i="1" s="1"/>
  <c r="E237" i="1"/>
  <c r="F138" i="1"/>
  <c r="F222" i="1"/>
  <c r="F233" i="1"/>
  <c r="F241" i="1" s="1"/>
  <c r="E195" i="1"/>
  <c r="E58" i="1"/>
  <c r="E87" i="1"/>
  <c r="E234" i="1" s="1"/>
  <c r="E133" i="1"/>
  <c r="E239" i="1" s="1"/>
  <c r="F226" i="1"/>
  <c r="E66" i="1"/>
  <c r="E73" i="1"/>
  <c r="E254" i="1"/>
  <c r="E222" i="1" l="1"/>
  <c r="E233" i="1"/>
  <c r="E138" i="1"/>
  <c r="E241" i="1"/>
  <c r="E226" i="1"/>
</calcChain>
</file>

<file path=xl/sharedStrings.xml><?xml version="1.0" encoding="utf-8"?>
<sst xmlns="http://schemas.openxmlformats.org/spreadsheetml/2006/main" count="268" uniqueCount="165">
  <si>
    <t>1.</t>
  </si>
  <si>
    <t>planirano</t>
  </si>
  <si>
    <t>2.</t>
  </si>
  <si>
    <t>Komunalni doprinosi</t>
  </si>
  <si>
    <t>3.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</si>
  <si>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</si>
  <si>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</si>
  <si>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</si>
  <si>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</si>
  <si>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</si>
  <si>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7.</t>
  </si>
  <si>
    <t>8.</t>
  </si>
  <si>
    <t>Prihodi od prodaje nefinancijske imovine</t>
  </si>
  <si>
    <t>Namjenski primici od zaduživanja</t>
  </si>
  <si>
    <t>POSTOJEĆE GRAĐEVINE KOMUNALNE INFRASTRUKTURE KOJE ĆE SE REKONSTRUIRATI I NAČIN REKONSTRUKCIJE</t>
  </si>
  <si>
    <t>Urbroj: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</si>
  <si>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</si>
  <si>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</si>
  <si>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</si>
  <si>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</si>
  <si>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</si>
  <si>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</si>
  <si>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>Višak prihoda, namjenski prihodi</t>
  </si>
  <si>
    <t xml:space="preserve"> -  kapitalne pomoći</t>
  </si>
  <si>
    <t xml:space="preserve"> -  komunalni doprinos</t>
  </si>
  <si>
    <t>izvor financiranja</t>
  </si>
  <si>
    <t xml:space="preserve"> -  višak prihoda, namjenski prihodi</t>
  </si>
  <si>
    <t xml:space="preserve"> -  prihodi od prodaje nefinancijske imovine</t>
  </si>
  <si>
    <t xml:space="preserve"> -  namjenski primici od zaduživanja</t>
  </si>
  <si>
    <t>Zakonom o komunalnom gospodarstvu (čl.68, stavak 2), propisano je da se Programom građenja određuju:</t>
  </si>
  <si>
    <t xml:space="preserve">2.  </t>
  </si>
  <si>
    <t>Građevine komunalne infrastrukture navedene odredbom (čl. 59. Zakona o kom. gospodarstvu) su:</t>
  </si>
  <si>
    <t>Naknada za pridobivanje energetskih mineralnih sirovina, rudna renta</t>
  </si>
  <si>
    <t>Popravak krova na gradskoj tržnici</t>
  </si>
  <si>
    <t>Zelenjak - izgradnja krova tribine</t>
  </si>
  <si>
    <t>Zelenjak - uređenje</t>
  </si>
  <si>
    <t>Izgradnja sportskog igrališta u Dubrovčaku lijevom</t>
  </si>
  <si>
    <t xml:space="preserve">Izrada idejne analize uređenja Trga V. Nazora </t>
  </si>
  <si>
    <t>Izrada projektne dokumentacije za parkiralište na Trgu V. Nazora</t>
  </si>
  <si>
    <t>Izgradnja praga na rijeci Lonji kod Naftalana</t>
  </si>
  <si>
    <t>Izgradnja nogostupa Jalševec-Opatinec- Tarno</t>
  </si>
  <si>
    <t>Izgradnja nogostupa Lijevi dubrovčak - Topolje</t>
  </si>
  <si>
    <t>Izrada projektne dokumentacije za nogostup u Naftalanskoj ulici</t>
  </si>
  <si>
    <t>Izgradnja nogostupa u Naftalanskoj ulici</t>
  </si>
  <si>
    <t xml:space="preserve">1.  </t>
  </si>
  <si>
    <t>GRAĐEVINE KOMUNALNE INFRASTRUKTURE KOJE ĆE SE GRADITI RADI UREĐENJA                              NEUREĐENIH DIJELOVA GRAĐEVINSKOG PODRUČJA</t>
  </si>
  <si>
    <t xml:space="preserve"> GRAĐEVINE KOMUNALNE INFRASTRUKTURE KOJE ĆE SE UKLANJATI</t>
  </si>
  <si>
    <t xml:space="preserve"> -  naknada za pridobivanje energ. min. sirovina, rudna renta</t>
  </si>
  <si>
    <t>Izrada proj. dokumentacije za nogostup Jalševec-Opatinec- Tarno</t>
  </si>
  <si>
    <t>Izgradnja parkirališta na Trgu V. Nazora</t>
  </si>
  <si>
    <t>9.</t>
  </si>
  <si>
    <t>NOGOSTUP LIJEVI DUBROVČAK - TOPOLJE</t>
  </si>
  <si>
    <t>NOGOSTUP JALŠEVAC - TARNO</t>
  </si>
  <si>
    <t>NOGOSTUP U ULICI S. ŠKRINJARA</t>
  </si>
  <si>
    <t>Izrada projektne dokumentacije za nogostup u ulici S. Škrinjara i djelomična sanacija ceste</t>
  </si>
  <si>
    <t>Izgradnja nogostupa u ulici S.Škrinjara i djelomična sanacija ceste</t>
  </si>
  <si>
    <t>NOGOSTUP U NAFTALANSKOJ ULICI</t>
  </si>
  <si>
    <t>UREĐENJE TRGA VLADIMIRA NAZORA</t>
  </si>
  <si>
    <t>Izgradnja cesta u novim stambenim zonama</t>
  </si>
  <si>
    <t>ZELENJAK - UREĐENJE</t>
  </si>
  <si>
    <t xml:space="preserve">Zelenjak - splash park  </t>
  </si>
  <si>
    <t>PRAG NA RIJECI LONJI KOD NAFTALANA</t>
  </si>
  <si>
    <t>SPORTSKO IGRALIŠTE U DUBROVČAKU LIJEVOM</t>
  </si>
  <si>
    <t>NOVO GROBLJE</t>
  </si>
  <si>
    <t>Izrada projektne dokumentacije za Novo groblje</t>
  </si>
  <si>
    <t>U  K  U  P  N  O    EURA :</t>
  </si>
  <si>
    <t>CESTE U NOVIM STAMBENIM ZONAMA</t>
  </si>
  <si>
    <t>Izrada projektne dokum. za uređenje prometnica u starom gradu</t>
  </si>
  <si>
    <t>Rekonstrukcija Hercegovačke ulice i ulice S. Gregorka</t>
  </si>
  <si>
    <t>HERCEGOVAČKA ULICA I ULICA S. GREGORKA</t>
  </si>
  <si>
    <t>PROMETNICE U STAROM GRADU</t>
  </si>
  <si>
    <t>KROV NA GRADSKOJ TRŽNICI MAZNICA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</si>
  <si>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</si>
  <si>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</si>
  <si>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</si>
  <si>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</si>
  <si>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</si>
  <si>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</si>
  <si>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Točan opseg i vrijednost radova gradnje objekata i uređaja komunalne infrastrukture utvrditi će se nakon ishođenja tehničke dokumentacije i provedbe postupka javne nabave.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</si>
  <si>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</si>
  <si>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</si>
  <si>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</si>
  <si>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</si>
  <si>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</si>
  <si>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</si>
  <si>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</si>
  <si>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</si>
  <si>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</si>
  <si>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</si>
  <si>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</si>
  <si>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</si>
  <si>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</si>
  <si>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</si>
  <si>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</si>
  <si>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</si>
  <si>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</si>
  <si>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</si>
  <si>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</si>
  <si>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</si>
  <si>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</si>
  <si>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</si>
  <si>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</si>
  <si>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</si>
  <si>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GRAĐEVINE KOMUNALNE INFRASTRUKTURE</t>
  </si>
  <si>
    <t>GRAĐEVINSKA PODRUČJA</t>
  </si>
  <si>
    <r>
      <rPr>
        <b/>
        <i/>
        <sz val="11"/>
        <color theme="1"/>
        <rFont val="Calibri"/>
        <family val="2"/>
        <charset val="238"/>
        <scheme val="minor"/>
      </rPr>
      <t xml:space="preserve"> B. </t>
    </r>
    <r>
      <rPr>
        <i/>
        <sz val="11"/>
        <color theme="1"/>
        <rFont val="Calibri"/>
        <family val="2"/>
        <charset val="238"/>
        <scheme val="minor"/>
      </rPr>
      <t xml:space="preserve">  javne prometne površine na kojima nije dopušten promet motornih vozila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</si>
  <si>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A.</t>
    </r>
    <r>
      <rPr>
        <i/>
        <sz val="11"/>
        <color theme="1"/>
        <rFont val="Calibri"/>
        <family val="2"/>
        <charset val="238"/>
        <scheme val="minor"/>
      </rPr>
      <t xml:space="preserve">   nerazvrstane ceste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</si>
  <si>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C. </t>
    </r>
    <r>
      <rPr>
        <i/>
        <sz val="11"/>
        <color theme="1"/>
        <rFont val="Calibri"/>
        <family val="2"/>
        <charset val="238"/>
        <scheme val="minor"/>
      </rPr>
      <t xml:space="preserve">  javna parkirališta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</si>
  <si>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D.</t>
    </r>
    <r>
      <rPr>
        <i/>
        <sz val="11"/>
        <color theme="1"/>
        <rFont val="Calibri"/>
        <family val="2"/>
        <charset val="238"/>
        <scheme val="minor"/>
      </rPr>
      <t xml:space="preserve">   javne garaže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</si>
  <si>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E.</t>
    </r>
    <r>
      <rPr>
        <i/>
        <sz val="11"/>
        <color theme="1"/>
        <rFont val="Calibri"/>
        <family val="2"/>
        <charset val="238"/>
        <scheme val="minor"/>
      </rPr>
      <t xml:space="preserve">   javne zelene površine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</si>
  <si>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F.  </t>
    </r>
    <r>
      <rPr>
        <i/>
        <sz val="11"/>
        <color theme="1"/>
        <rFont val="Calibri"/>
        <family val="2"/>
        <charset val="238"/>
        <scheme val="minor"/>
      </rPr>
      <t xml:space="preserve"> građevine i uređaji javne namjene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</si>
  <si>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G. </t>
    </r>
    <r>
      <rPr>
        <i/>
        <sz val="11"/>
        <color theme="1"/>
        <rFont val="Calibri"/>
        <family val="2"/>
        <charset val="238"/>
        <scheme val="minor"/>
      </rPr>
      <t xml:space="preserve">  javna rasvjeta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</si>
  <si>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H.</t>
    </r>
    <r>
      <rPr>
        <i/>
        <sz val="11"/>
        <color theme="1"/>
        <rFont val="Calibri"/>
        <family val="2"/>
        <charset val="238"/>
        <scheme val="minor"/>
      </rPr>
      <t xml:space="preserve">   groblja i krematoriji na grobljima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</si>
  <si>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I.</t>
    </r>
    <r>
      <rPr>
        <i/>
        <sz val="11"/>
        <color theme="1"/>
        <rFont val="Calibri"/>
        <family val="2"/>
        <charset val="238"/>
        <scheme val="minor"/>
      </rPr>
      <t xml:space="preserve">   građevine namijenjene obavljanju javnog prijevoza</t>
    </r>
  </si>
  <si>
    <t xml:space="preserve">Klasa:                                                                                               Predsjednik Gradskog vijeća: </t>
  </si>
  <si>
    <t xml:space="preserve">                                                                                    </t>
  </si>
  <si>
    <t xml:space="preserve">                                                                                     </t>
  </si>
  <si>
    <t>10.</t>
  </si>
  <si>
    <t>11.</t>
  </si>
  <si>
    <t>12.</t>
  </si>
  <si>
    <t>13.</t>
  </si>
  <si>
    <t>Izgradnja Šetnice uz rijeku Lonju od Plinskog mosta do kanala Žeravinec</t>
  </si>
  <si>
    <t>ŠETNICA UZ RIJEKU LONJU OD PLINSKOG MOSTA DO KANALA ŽERAVINEC</t>
  </si>
  <si>
    <t>14.</t>
  </si>
  <si>
    <t>NOVI IZNOS</t>
  </si>
  <si>
    <t>novi iznos</t>
  </si>
  <si>
    <t>OBRTNIČKA ULICA U OPATINCU</t>
  </si>
  <si>
    <t>Rekonstrukcija Obrtničke ulice u Opatincu</t>
  </si>
  <si>
    <t>Rekonstrukcija ulice kralja Tomislava i Dubrovačke ulice</t>
  </si>
  <si>
    <t>ULICA KRALJA TOMISLAVA I DUBROVAČKA ULICA</t>
  </si>
  <si>
    <t>KOLODVORSKA ULICA I ULICA FRANJE JURINCA</t>
  </si>
  <si>
    <t>Rekonstrukcija Kolodvorske ulice i ulice F. Jurinca</t>
  </si>
  <si>
    <t xml:space="preserve">TARNO ULICA </t>
  </si>
  <si>
    <t>Rekonstrukcija Tarno ulice u naselju Tarno</t>
  </si>
  <si>
    <t>Izgradnja kružnog raskrižja ŽC 3041 u ulici Sloboda</t>
  </si>
  <si>
    <t>IZGRADNJA KRUŽNOG RASKRIŽJA ŽC 3041 U ULICE SLOBODA</t>
  </si>
  <si>
    <t>Zelenjak - padel igralište</t>
  </si>
  <si>
    <t xml:space="preserve"> -  opći prihodi i primici</t>
  </si>
  <si>
    <t>NOGOSTUP ZAKLEPICA - GORENCI, NA POSAVSKIM  BREGIME</t>
  </si>
  <si>
    <t>Rekonstrukcija nogostupa ulica Zaklepica - ulica Gorenci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</si>
  <si>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</si>
  <si>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I. IZMJENE I DOPUNE</t>
  </si>
  <si>
    <r>
      <rPr>
        <sz val="10"/>
        <rFont val="Arial"/>
        <family val="2"/>
        <charset val="238"/>
      </rPr>
      <t>I.</t>
    </r>
    <r>
      <rPr>
        <sz val="10"/>
        <color theme="1"/>
        <rFont val="Arial"/>
        <family val="2"/>
        <charset val="238"/>
      </rPr>
      <t xml:space="preserve"> izmjene i dopune Programa građenja komunalne infrastrukture izrađene su i donose se u skladu s izvješćem o stanju u prostoru, potrebama uređenja zemljišta planiranog prostornim planom i planom razvojnih programa koji se donose na temelju posebnih propisa.</t>
    </r>
  </si>
  <si>
    <t>Ovim I. izmjenama i dopunama Programa građenja objekata komunalne infrastrukture za 2023. godinu nisu predviđene građevine komunalne infrastrukture koje će se graditi radi uređenja neuređenih dijelova građevinskog područja.</t>
  </si>
  <si>
    <t>Ovim I. izmjenama i dopunama Programa građenja objekata komunalne infrastrukture za 2023. godinu nisu predviđene građevine komunalne infrastrukture koje će se uklanjati.</t>
  </si>
  <si>
    <t>Ovim I. izmjenama i dopunama Programa građenja objekata komunalne infrastrukture za 2023. godinu nisu predviđene građevine komunalne infrastrukture koje će se graditi izvan građevinskog područja.</t>
  </si>
  <si>
    <t>Ivanić-Grad ___________ 2023.                                                        Željko Pongrac, pravnik kriminalist</t>
  </si>
  <si>
    <r>
      <t xml:space="preserve">UKUPNO </t>
    </r>
    <r>
      <rPr>
        <b/>
        <sz val="10"/>
        <color theme="1"/>
        <rFont val="Calibri"/>
        <family val="2"/>
        <charset val="238"/>
      </rPr>
      <t xml:space="preserve">€ </t>
    </r>
    <r>
      <rPr>
        <b/>
        <sz val="10"/>
        <color theme="1"/>
        <rFont val="Arial"/>
        <family val="2"/>
        <charset val="238"/>
      </rPr>
      <t>:</t>
    </r>
  </si>
  <si>
    <t>15.</t>
  </si>
  <si>
    <t>16.</t>
  </si>
  <si>
    <t>17.</t>
  </si>
  <si>
    <t>18.</t>
  </si>
  <si>
    <t>19.</t>
  </si>
  <si>
    <t>Opći prihodi i primici</t>
  </si>
  <si>
    <t xml:space="preserve">Za građevine komunalne infrastrukture planiran je iznos po stavkama: </t>
  </si>
  <si>
    <t>Sredstva za realizaciju Programa građenja komunalne infrastrukture planiraju se iz izvora:</t>
  </si>
  <si>
    <t>Za gradnju objekata komunalne infrastrukture ovisno o građevinskom području, planiran je iznos po stavkama:</t>
  </si>
  <si>
    <t xml:space="preserve"> građenja komunalne infrastrukture na području                            Grada Ivanić-Grada za 2023. godinu</t>
  </si>
  <si>
    <t>Na temelju članka 67. Zakona o komunalnom gospodarstvu (Narodne novine, broj 68/18, 110/18 i 32/20) i članka 35. Statuta Grada Ivanić-Grada (Službeni glasnik Grada Ivanić-Grada, broj 01/21 i 04/22), Gradsko vijeće Grada Ivanić-Grada na svojoj ____. sjednici održanoj dana _________2023.  godine donijelo je sljedeće</t>
  </si>
  <si>
    <t>Ovim I. izmjenama i dopunama Programa utvrđuje se komunalna infrastruktura koja će se graditi u Gradu Ivanić-Gradu u 2023. godini, sukladno odredbama Zakona o komunalnom gospodarstvu (Narodne novine, broj 68/18, 110/18 i 32/20).</t>
  </si>
  <si>
    <t>Ove I. izmjene i dopune Programa sadrže procjenu troškova građenja određene komunalne infrastrukture s naznakom izvora financiranja.</t>
  </si>
  <si>
    <r>
      <t xml:space="preserve">Ukupno novi iznos za realizaciju I. izmjena i dopuna Programa građenja komunalne infrastrukture za                 2023. godinu iznosi 4.369.040,00 </t>
    </r>
    <r>
      <rPr>
        <sz val="10"/>
        <rFont val="Calibri"/>
        <family val="2"/>
        <charset val="238"/>
      </rPr>
      <t>€</t>
    </r>
    <r>
      <rPr>
        <sz val="10"/>
        <rFont val="Arial"/>
        <family val="2"/>
        <charset val="238"/>
      </rPr>
      <t>.</t>
    </r>
  </si>
  <si>
    <t>20.</t>
  </si>
  <si>
    <t>Ove 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</si>
  <si>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Ove I. izmjene i dopune Programa građenja komunalne infrastrukture na području Grada Ivanić-Grada za 2023. godinu sastavni su dio I. izmjena i dopuna Proračuna Grada Ivanić-Grada za 2023. godinu, a stupaju na snagu prvog dana od dana objave u Službenom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</si>
</sst>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  <font>
      <sz val="11"/>
      <name val="Calibri"/>
      <family val="2"/>
      <charset val="238"/>
      <scheme val="minor"/>
    </font>
    <font>
      <b/>
      <sz val="12"/>
      <name val="Arial Black"/>
      <family val="2"/>
      <charset val="238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/>
      <diagonal/>
    </border>
    <border>
      <left/>
      <right style="thin">
        <color theme="0" tint="-0.14996795556505021"/>
      </right>
      <top style="thin">
        <color indexed="64"/>
      </top>
      <bottom/>
      <diagonal/>
    </border>
    <border>
      <left/>
      <right style="thin">
        <color theme="0" tint="-0.14996795556505021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2" borderId="5" xfId="0" applyFont="1" applyFill="1" applyBorder="1" applyAlignment="1">
      <alignment horizontal="left" vertical="center"/>
    </xf>
    <xf numFmtId="4" fontId="7" fillId="2" borderId="5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3" fillId="5" borderId="0" xfId="0" applyNumberFormat="1" applyFont="1" applyFill="1"/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13" fillId="5" borderId="0" xfId="0" applyFont="1" applyFill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6" fillId="2" borderId="12" xfId="0" applyFont="1" applyFill="1" applyBorder="1" applyAlignment="1">
      <alignment horizontal="left" vertical="center"/>
    </xf>
    <xf numFmtId="4" fontId="7" fillId="2" borderId="12" xfId="0" applyNumberFormat="1" applyFont="1" applyFill="1" applyBorder="1" applyAlignment="1">
      <alignment horizontal="right" vertical="center"/>
    </xf>
    <xf numFmtId="49" fontId="2" fillId="6" borderId="0" xfId="0" applyNumberFormat="1" applyFont="1" applyFill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justify"/>
    </xf>
    <xf numFmtId="0" fontId="6" fillId="2" borderId="9" xfId="0" applyFont="1" applyFill="1" applyBorder="1" applyAlignment="1">
      <alignment horizontal="left" vertical="center"/>
    </xf>
    <xf numFmtId="4" fontId="7" fillId="2" borderId="9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1" fillId="0" borderId="5" xfId="0" applyFont="1" applyBorder="1"/>
    <xf numFmtId="0" fontId="1" fillId="0" borderId="0" xfId="0" applyFont="1"/>
    <xf numFmtId="0" fontId="1" fillId="2" borderId="7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justify" vertical="top" wrapText="1"/>
    </xf>
    <xf numFmtId="0" fontId="3" fillId="3" borderId="2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justify" vertical="center" wrapText="1"/>
    </xf>
    <xf numFmtId="0" fontId="9" fillId="0" borderId="0" xfId="0" applyFont="1" applyAlignment="1">
      <alignment horizontal="left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3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1" fillId="0" borderId="4" xfId="0" applyFont="1" applyBorder="1" applyAlignment="1">
      <alignment horizontal="center"/>
    </xf>
    <xf numFmtId="0" fontId="3" fillId="5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12" fillId="5" borderId="0" xfId="0" applyFont="1" applyFill="1" applyAlignment="1">
      <alignment horizontal="left"/>
    </xf>
    <xf numFmtId="0" fontId="3" fillId="5" borderId="0" xfId="0" applyFont="1" applyFill="1" applyAlignment="1">
      <alignment horizontal="left"/>
    </xf>
    <xf numFmtId="0" fontId="4" fillId="0" borderId="0" xfId="0" applyFont="1" applyAlignment="1">
      <alignment horizontal="justify" vertical="top" wrapText="1"/>
    </xf>
    <xf numFmtId="0" fontId="16" fillId="0" borderId="0" xfId="0" applyFont="1" applyAlignment="1">
      <alignment horizontal="center" vertical="center" wrapText="1"/>
    </xf>
    <xf numFmtId="164" fontId="1" fillId="0" borderId="0" xfId="1" applyFont="1" applyAlignment="1">
      <alignment horizontal="center" vertical="top" wrapText="1"/>
    </xf>
    <xf numFmtId="0" fontId="10" fillId="0" borderId="0" xfId="0" applyFont="1" applyAlignment="1">
      <alignment horizontal="justify" vertical="center" wrapText="1"/>
    </xf>
    <xf numFmtId="164" fontId="1" fillId="0" borderId="0" xfId="1" applyFont="1" applyAlignment="1">
      <alignment horizontal="left" vertical="top" wrapText="1"/>
    </xf>
    <xf numFmtId="0" fontId="15" fillId="0" borderId="0" xfId="0" applyFont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49" fontId="4" fillId="0" borderId="0" xfId="0" applyNumberFormat="1" applyFont="1" applyAlignment="1">
      <alignment horizontal="justify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68"/>
  <sheetViews>
    <sheetView tabSelected="1" zoomScaleNormal="100" workbookViewId="0">
      <selection activeCell="B258" sqref="B258:F258"/>
    </sheetView>
  </sheetViews>
  <sheetFormatPr defaultRowHeight="15" x14ac:dyDescent="0.25"/>
  <cols>
    <col min="1" max="1" width="0.7109375" customWidth="1"/>
    <col min="2" max="2" width="3.42578125" customWidth="1"/>
    <col min="3" max="3" width="11.28515625" customWidth="1"/>
    <col min="4" max="4" width="50.7109375" customWidth="1"/>
    <col min="5" max="5" width="12.7109375" style="6" customWidth="1"/>
    <col min="6" max="6" width="12.7109375" customWidth="1"/>
  </cols>
  <sheetData>
    <row r="1" spans="2:6" ht="61.15" customHeight="1" x14ac:dyDescent="0.25">
      <c r="B1" s="94" t="s">
        <v>158</v>
      </c>
      <c r="C1" s="94"/>
      <c r="D1" s="94"/>
      <c r="E1" s="94"/>
    </row>
    <row r="2" spans="2:6" x14ac:dyDescent="0.25">
      <c r="B2" s="1"/>
      <c r="C2" s="1"/>
    </row>
    <row r="3" spans="2:6" ht="36.75" customHeight="1" x14ac:dyDescent="0.25">
      <c r="B3" s="147" t="s">
        <v>141</v>
      </c>
      <c r="C3" s="147"/>
      <c r="D3" s="147"/>
      <c r="E3" s="147"/>
      <c r="F3" s="147"/>
    </row>
    <row r="4" spans="2:6" ht="40.5" customHeight="1" x14ac:dyDescent="0.25">
      <c r="B4" s="111" t="s">
        <v>157</v>
      </c>
      <c r="C4" s="111"/>
      <c r="D4" s="111"/>
      <c r="E4" s="111"/>
    </row>
    <row r="5" spans="2:6" ht="15" customHeight="1" x14ac:dyDescent="0.25">
      <c r="B5" s="112"/>
      <c r="C5" s="112"/>
      <c r="D5" s="112"/>
      <c r="E5" s="112"/>
    </row>
    <row r="6" spans="2:6" ht="45.75" customHeight="1" x14ac:dyDescent="0.25">
      <c r="B6" s="155" t="s">
        <v>159</v>
      </c>
      <c r="C6" s="155"/>
      <c r="D6" s="155"/>
      <c r="E6" s="155"/>
      <c r="F6" s="155"/>
    </row>
    <row r="7" spans="2:6" ht="43.5" customHeight="1" x14ac:dyDescent="0.25">
      <c r="B7" s="94" t="s">
        <v>142</v>
      </c>
      <c r="C7" s="94"/>
      <c r="D7" s="94"/>
      <c r="E7" s="94"/>
      <c r="F7" s="94"/>
    </row>
    <row r="8" spans="2:6" ht="43.5" customHeight="1" x14ac:dyDescent="0.25">
      <c r="B8" s="94" t="s">
        <v>163</v>
      </c>
      <c r="C8" s="94"/>
      <c r="D8" s="94"/>
      <c r="E8" s="94"/>
      <c r="F8" s="94"/>
    </row>
    <row r="9" spans="2:6" ht="45" customHeight="1" x14ac:dyDescent="0.25">
      <c r="B9" s="94" t="s">
        <v>140</v>
      </c>
      <c r="C9" s="94"/>
      <c r="D9" s="94"/>
      <c r="E9" s="94"/>
      <c r="F9" s="94"/>
    </row>
    <row r="10" spans="2:6" ht="31.5" customHeight="1" x14ac:dyDescent="0.25">
      <c r="B10" s="94" t="s">
        <v>78</v>
      </c>
      <c r="C10" s="94"/>
      <c r="D10" s="94"/>
      <c r="E10" s="94"/>
      <c r="F10" s="94"/>
    </row>
    <row r="11" spans="2:6" ht="15" customHeight="1" x14ac:dyDescent="0.25">
      <c r="B11" s="148"/>
      <c r="C11" s="148"/>
      <c r="D11" s="148"/>
      <c r="E11" s="148"/>
      <c r="F11" s="148"/>
    </row>
    <row r="12" spans="2:6" ht="38.25" customHeight="1" x14ac:dyDescent="0.25">
      <c r="B12" s="149" t="s">
        <v>29</v>
      </c>
      <c r="C12" s="149"/>
      <c r="D12" s="149"/>
      <c r="E12" s="149"/>
      <c r="F12" s="149"/>
    </row>
    <row r="13" spans="2:6" ht="15" customHeight="1" x14ac:dyDescent="0.25">
      <c r="B13" s="128" t="s">
        <v>80</v>
      </c>
      <c r="C13" s="128"/>
      <c r="D13" s="128"/>
      <c r="E13" s="128"/>
      <c r="F13" s="128"/>
    </row>
    <row r="14" spans="2:6" ht="15" customHeight="1" x14ac:dyDescent="0.25">
      <c r="B14" s="129" t="s">
        <v>81</v>
      </c>
      <c r="C14" s="129"/>
      <c r="D14" s="129"/>
      <c r="E14" s="129"/>
      <c r="F14" s="129"/>
    </row>
    <row r="15" spans="2:6" ht="15" customHeight="1" x14ac:dyDescent="0.25">
      <c r="B15" s="129" t="s">
        <v>82</v>
      </c>
      <c r="C15" s="129"/>
      <c r="D15" s="129"/>
      <c r="E15" s="129"/>
      <c r="F15" s="129"/>
    </row>
    <row r="16" spans="2:6" ht="15" customHeight="1" x14ac:dyDescent="0.25">
      <c r="B16" s="129" t="s">
        <v>83</v>
      </c>
      <c r="C16" s="129"/>
      <c r="D16" s="129"/>
      <c r="E16" s="129"/>
      <c r="F16" s="129"/>
    </row>
    <row r="17" spans="2:6" ht="15" customHeight="1" x14ac:dyDescent="0.25">
      <c r="B17" s="129" t="s">
        <v>84</v>
      </c>
      <c r="C17" s="129"/>
      <c r="D17" s="129"/>
      <c r="E17" s="129"/>
      <c r="F17" s="129"/>
    </row>
    <row r="18" spans="2:6" ht="15" customHeight="1" x14ac:dyDescent="0.25">
      <c r="B18" s="150"/>
      <c r="C18" s="150"/>
      <c r="D18" s="150"/>
      <c r="E18" s="150"/>
      <c r="F18" s="150"/>
    </row>
    <row r="19" spans="2:6" ht="38.25" customHeight="1" x14ac:dyDescent="0.25">
      <c r="B19" s="113" t="s">
        <v>31</v>
      </c>
      <c r="C19" s="113"/>
      <c r="D19" s="113"/>
      <c r="E19" s="113"/>
    </row>
    <row r="20" spans="2:6" x14ac:dyDescent="0.25">
      <c r="B20" s="114" t="s">
        <v>106</v>
      </c>
      <c r="C20" s="114"/>
      <c r="D20" s="114"/>
      <c r="E20" s="114"/>
    </row>
    <row r="21" spans="2:6" x14ac:dyDescent="0.25">
      <c r="B21" s="114" t="s">
        <v>105</v>
      </c>
      <c r="C21" s="114"/>
      <c r="D21" s="114"/>
      <c r="E21" s="114"/>
    </row>
    <row r="22" spans="2:6" x14ac:dyDescent="0.25">
      <c r="B22" s="114" t="s">
        <v>107</v>
      </c>
      <c r="C22" s="114"/>
      <c r="D22" s="114"/>
      <c r="E22" s="114"/>
    </row>
    <row r="23" spans="2:6" x14ac:dyDescent="0.25">
      <c r="B23" s="114" t="s">
        <v>108</v>
      </c>
      <c r="C23" s="114"/>
      <c r="D23" s="114"/>
      <c r="E23" s="114"/>
    </row>
    <row r="24" spans="2:6" x14ac:dyDescent="0.25">
      <c r="B24" s="114" t="s">
        <v>109</v>
      </c>
      <c r="C24" s="114"/>
      <c r="D24" s="114"/>
      <c r="E24" s="114"/>
    </row>
    <row r="25" spans="2:6" x14ac:dyDescent="0.25">
      <c r="B25" s="114" t="s">
        <v>110</v>
      </c>
      <c r="C25" s="114"/>
      <c r="D25" s="114"/>
      <c r="E25" s="114"/>
    </row>
    <row r="26" spans="2:6" x14ac:dyDescent="0.25">
      <c r="B26" s="114" t="s">
        <v>111</v>
      </c>
      <c r="C26" s="114"/>
      <c r="D26" s="114"/>
      <c r="E26" s="114"/>
    </row>
    <row r="27" spans="2:6" x14ac:dyDescent="0.25">
      <c r="B27" s="114" t="s">
        <v>112</v>
      </c>
      <c r="C27" s="114"/>
      <c r="D27" s="114"/>
      <c r="E27" s="114"/>
    </row>
    <row r="28" spans="2:6" x14ac:dyDescent="0.25">
      <c r="B28" s="114" t="s">
        <v>113</v>
      </c>
      <c r="C28" s="114"/>
      <c r="D28" s="114"/>
      <c r="E28" s="114"/>
    </row>
    <row r="29" spans="2:6" x14ac:dyDescent="0.25">
      <c r="B29" s="56"/>
      <c r="C29" s="56"/>
      <c r="D29" s="56"/>
      <c r="E29" s="56"/>
    </row>
    <row r="30" spans="2:6" x14ac:dyDescent="0.25">
      <c r="B30" s="119"/>
      <c r="C30" s="119"/>
      <c r="D30" s="119"/>
      <c r="E30" s="28"/>
    </row>
    <row r="31" spans="2:6" ht="29.25" customHeight="1" x14ac:dyDescent="0.25">
      <c r="B31" s="151" t="s">
        <v>160</v>
      </c>
      <c r="C31" s="151"/>
      <c r="D31" s="151"/>
      <c r="E31" s="151"/>
      <c r="F31" s="151"/>
    </row>
    <row r="32" spans="2:6" ht="15" customHeight="1" x14ac:dyDescent="0.25">
      <c r="B32" s="11"/>
      <c r="C32" s="11"/>
      <c r="D32" s="11"/>
      <c r="E32" s="29"/>
    </row>
    <row r="33" spans="2:6" ht="15" customHeight="1" x14ac:dyDescent="0.25">
      <c r="B33" s="11"/>
      <c r="C33" s="11"/>
      <c r="D33" s="11"/>
      <c r="E33" s="29"/>
    </row>
    <row r="34" spans="2:6" ht="15" customHeight="1" x14ac:dyDescent="0.25">
      <c r="B34" s="11"/>
      <c r="C34" s="11"/>
      <c r="D34" s="11"/>
      <c r="E34" s="29"/>
    </row>
    <row r="35" spans="2:6" ht="29.25" customHeight="1" x14ac:dyDescent="0.25">
      <c r="B35" s="79" t="s">
        <v>44</v>
      </c>
      <c r="C35" s="156" t="s">
        <v>45</v>
      </c>
      <c r="D35" s="156"/>
      <c r="E35" s="156"/>
      <c r="F35" s="156"/>
    </row>
    <row r="36" spans="2:6" ht="15" customHeight="1" x14ac:dyDescent="0.25">
      <c r="B36" s="11"/>
      <c r="C36" s="11"/>
      <c r="D36" s="11"/>
      <c r="E36" s="29"/>
    </row>
    <row r="37" spans="2:6" ht="56.25" customHeight="1" x14ac:dyDescent="0.25">
      <c r="B37" s="152" t="s">
        <v>143</v>
      </c>
      <c r="C37" s="153"/>
      <c r="D37" s="154"/>
      <c r="E37" s="55">
        <v>0</v>
      </c>
      <c r="F37" s="55">
        <v>0</v>
      </c>
    </row>
    <row r="38" spans="2:6" ht="15" customHeight="1" x14ac:dyDescent="0.25">
      <c r="B38" s="11"/>
      <c r="C38" s="11"/>
      <c r="D38" s="11"/>
      <c r="E38" s="29"/>
    </row>
    <row r="39" spans="2:6" x14ac:dyDescent="0.25">
      <c r="B39" s="112"/>
      <c r="C39" s="112"/>
      <c r="D39" s="112"/>
      <c r="E39" s="112"/>
    </row>
    <row r="40" spans="2:6" ht="29.25" customHeight="1" x14ac:dyDescent="0.25">
      <c r="B40" s="79" t="s">
        <v>30</v>
      </c>
      <c r="C40" s="156" t="s">
        <v>5</v>
      </c>
      <c r="D40" s="156"/>
      <c r="E40" s="156"/>
      <c r="F40" s="156"/>
    </row>
    <row r="41" spans="2:6" ht="15.75" customHeight="1" x14ac:dyDescent="0.25">
      <c r="B41" s="21"/>
      <c r="C41" s="21"/>
      <c r="D41" s="22"/>
      <c r="E41" s="23"/>
    </row>
    <row r="42" spans="2:6" ht="15" customHeight="1" x14ac:dyDescent="0.25">
      <c r="B42" s="139" t="s">
        <v>85</v>
      </c>
      <c r="C42" s="139"/>
      <c r="D42" s="139"/>
      <c r="E42" s="65" t="s">
        <v>79</v>
      </c>
      <c r="F42" s="75" t="s">
        <v>124</v>
      </c>
    </row>
    <row r="43" spans="2:6" ht="15.75" customHeight="1" x14ac:dyDescent="0.25">
      <c r="B43" s="21"/>
      <c r="C43" s="21"/>
      <c r="D43" s="22"/>
      <c r="E43" s="23"/>
    </row>
    <row r="44" spans="2:6" ht="15" customHeight="1" x14ac:dyDescent="0.25">
      <c r="B44" s="60" t="s">
        <v>0</v>
      </c>
      <c r="C44" s="98" t="s">
        <v>66</v>
      </c>
      <c r="D44" s="99"/>
      <c r="E44" s="61">
        <f>SUM(E45)</f>
        <v>172500</v>
      </c>
      <c r="F44" s="61">
        <f>SUM(F45)</f>
        <v>172500</v>
      </c>
    </row>
    <row r="45" spans="2:6" ht="15" customHeight="1" x14ac:dyDescent="0.25">
      <c r="B45" s="38"/>
      <c r="C45" s="100" t="s">
        <v>58</v>
      </c>
      <c r="D45" s="101"/>
      <c r="E45" s="62">
        <f>SUM(E46+E47)</f>
        <v>172500</v>
      </c>
      <c r="F45" s="62">
        <f>SUM(F46+F47)</f>
        <v>172500</v>
      </c>
    </row>
    <row r="46" spans="2:6" ht="15" customHeight="1" x14ac:dyDescent="0.25">
      <c r="B46" s="115"/>
      <c r="C46" s="117" t="s">
        <v>25</v>
      </c>
      <c r="D46" s="8" t="s">
        <v>23</v>
      </c>
      <c r="E46" s="9">
        <v>80000</v>
      </c>
      <c r="F46" s="9">
        <v>125700</v>
      </c>
    </row>
    <row r="47" spans="2:6" ht="15" customHeight="1" x14ac:dyDescent="0.25">
      <c r="B47" s="116"/>
      <c r="C47" s="118"/>
      <c r="D47" s="15" t="s">
        <v>26</v>
      </c>
      <c r="E47" s="51">
        <v>92500</v>
      </c>
      <c r="F47" s="51">
        <v>46800</v>
      </c>
    </row>
    <row r="48" spans="2:6" ht="15" customHeight="1" x14ac:dyDescent="0.25">
      <c r="B48" s="46"/>
      <c r="C48" s="47"/>
      <c r="D48" s="48"/>
      <c r="E48" s="49"/>
    </row>
    <row r="49" spans="2:6" ht="15" customHeight="1" x14ac:dyDescent="0.25">
      <c r="B49" s="24"/>
      <c r="C49" s="25"/>
      <c r="D49" s="34"/>
      <c r="E49" s="35"/>
    </row>
    <row r="50" spans="2:6" ht="30" customHeight="1" x14ac:dyDescent="0.25">
      <c r="B50" s="135" t="s">
        <v>90</v>
      </c>
      <c r="C50" s="135"/>
      <c r="D50" s="135"/>
      <c r="E50" s="64" t="s">
        <v>79</v>
      </c>
      <c r="F50" s="75" t="s">
        <v>124</v>
      </c>
    </row>
    <row r="51" spans="2:6" ht="15.75" customHeight="1" x14ac:dyDescent="0.25">
      <c r="B51" s="17"/>
      <c r="C51" s="17"/>
      <c r="D51" s="18"/>
      <c r="E51" s="19"/>
    </row>
    <row r="52" spans="2:6" ht="15" customHeight="1" x14ac:dyDescent="0.25">
      <c r="B52" s="60" t="s">
        <v>2</v>
      </c>
      <c r="C52" s="98" t="s">
        <v>51</v>
      </c>
      <c r="D52" s="99"/>
      <c r="E52" s="61">
        <f>SUM(E53)</f>
        <v>400000</v>
      </c>
      <c r="F52" s="61">
        <f>SUM(F53)</f>
        <v>0</v>
      </c>
    </row>
    <row r="53" spans="2:6" ht="15" customHeight="1" x14ac:dyDescent="0.25">
      <c r="B53" s="38"/>
      <c r="C53" s="100" t="s">
        <v>41</v>
      </c>
      <c r="D53" s="101"/>
      <c r="E53" s="62">
        <f>SUM(E54+E55)</f>
        <v>400000</v>
      </c>
      <c r="F53" s="62">
        <f>SUM(F54+F55)</f>
        <v>0</v>
      </c>
    </row>
    <row r="54" spans="2:6" ht="15" customHeight="1" x14ac:dyDescent="0.25">
      <c r="B54" s="115"/>
      <c r="C54" s="120" t="s">
        <v>25</v>
      </c>
      <c r="D54" s="8" t="s">
        <v>23</v>
      </c>
      <c r="E54" s="9">
        <v>373500</v>
      </c>
      <c r="F54" s="9">
        <v>0</v>
      </c>
    </row>
    <row r="55" spans="2:6" ht="15" customHeight="1" x14ac:dyDescent="0.25">
      <c r="B55" s="115"/>
      <c r="C55" s="120"/>
      <c r="D55" s="15" t="s">
        <v>26</v>
      </c>
      <c r="E55" s="51">
        <v>26500</v>
      </c>
      <c r="F55" s="51">
        <v>0</v>
      </c>
    </row>
    <row r="56" spans="2:6" ht="15" customHeight="1" x14ac:dyDescent="0.25">
      <c r="B56" s="158"/>
      <c r="C56" s="158"/>
      <c r="D56" s="158"/>
      <c r="E56" s="158"/>
    </row>
    <row r="57" spans="2:6" ht="15" customHeight="1" x14ac:dyDescent="0.25">
      <c r="B57" s="41"/>
      <c r="C57" s="41"/>
      <c r="D57" s="41"/>
      <c r="E57" s="41"/>
    </row>
    <row r="58" spans="2:6" ht="15" customHeight="1" x14ac:dyDescent="0.25">
      <c r="B58" s="60" t="s">
        <v>4</v>
      </c>
      <c r="C58" s="98" t="s">
        <v>52</v>
      </c>
      <c r="D58" s="99"/>
      <c r="E58" s="61">
        <f>SUM(E59+E61)</f>
        <v>350000</v>
      </c>
      <c r="F58" s="61">
        <f>SUM(F59+F61)</f>
        <v>350000</v>
      </c>
    </row>
    <row r="59" spans="2:6" ht="15" customHeight="1" x14ac:dyDescent="0.25">
      <c r="B59" s="39"/>
      <c r="C59" s="100" t="s">
        <v>48</v>
      </c>
      <c r="D59" s="101"/>
      <c r="E59" s="62">
        <v>20000</v>
      </c>
      <c r="F59" s="62">
        <f>SUM(F60)</f>
        <v>20000</v>
      </c>
    </row>
    <row r="60" spans="2:6" ht="31.5" customHeight="1" x14ac:dyDescent="0.25">
      <c r="B60" s="14"/>
      <c r="C60" s="10" t="s">
        <v>25</v>
      </c>
      <c r="D60" s="8" t="s">
        <v>28</v>
      </c>
      <c r="E60" s="9">
        <v>20000</v>
      </c>
      <c r="F60" s="9">
        <v>20000</v>
      </c>
    </row>
    <row r="61" spans="2:6" ht="15" customHeight="1" x14ac:dyDescent="0.25">
      <c r="B61" s="38"/>
      <c r="C61" s="100" t="s">
        <v>40</v>
      </c>
      <c r="D61" s="101"/>
      <c r="E61" s="62">
        <f>SUM(E62+E63)</f>
        <v>330000</v>
      </c>
      <c r="F61" s="62">
        <f>SUM(F62+F63)</f>
        <v>330000</v>
      </c>
    </row>
    <row r="62" spans="2:6" ht="15" customHeight="1" x14ac:dyDescent="0.25">
      <c r="B62" s="115"/>
      <c r="C62" s="117" t="s">
        <v>25</v>
      </c>
      <c r="D62" s="8" t="s">
        <v>23</v>
      </c>
      <c r="E62" s="9">
        <v>65000</v>
      </c>
      <c r="F62" s="9">
        <v>65000</v>
      </c>
    </row>
    <row r="63" spans="2:6" ht="15" customHeight="1" x14ac:dyDescent="0.25">
      <c r="B63" s="116"/>
      <c r="C63" s="118"/>
      <c r="D63" s="8" t="s">
        <v>28</v>
      </c>
      <c r="E63" s="9">
        <v>265000</v>
      </c>
      <c r="F63" s="9">
        <v>265000</v>
      </c>
    </row>
    <row r="64" spans="2:6" ht="15" customHeight="1" x14ac:dyDescent="0.25">
      <c r="B64" s="24"/>
      <c r="C64" s="25"/>
      <c r="D64" s="42"/>
      <c r="E64" s="43"/>
    </row>
    <row r="65" spans="2:6" ht="15" customHeight="1" x14ac:dyDescent="0.25">
      <c r="B65" s="137"/>
      <c r="C65" s="137"/>
      <c r="D65" s="137"/>
      <c r="E65" s="137"/>
    </row>
    <row r="66" spans="2:6" ht="15" customHeight="1" x14ac:dyDescent="0.25">
      <c r="B66" s="60" t="s">
        <v>6</v>
      </c>
      <c r="C66" s="98" t="s">
        <v>53</v>
      </c>
      <c r="D66" s="99"/>
      <c r="E66" s="61">
        <f>SUM(E67+E69)</f>
        <v>85500</v>
      </c>
      <c r="F66" s="61">
        <f>SUM(F67+F69)</f>
        <v>85500</v>
      </c>
    </row>
    <row r="67" spans="2:6" ht="30.75" customHeight="1" x14ac:dyDescent="0.25">
      <c r="B67" s="39"/>
      <c r="C67" s="142" t="s">
        <v>54</v>
      </c>
      <c r="D67" s="143"/>
      <c r="E67" s="62">
        <f>SUM(E68)</f>
        <v>5500</v>
      </c>
      <c r="F67" s="62">
        <f>SUM(F68)</f>
        <v>5500</v>
      </c>
    </row>
    <row r="68" spans="2:6" ht="30" customHeight="1" x14ac:dyDescent="0.25">
      <c r="B68" s="14"/>
      <c r="C68" s="13" t="s">
        <v>25</v>
      </c>
      <c r="D68" s="8" t="s">
        <v>24</v>
      </c>
      <c r="E68" s="9">
        <v>5500</v>
      </c>
      <c r="F68" s="9">
        <v>5500</v>
      </c>
    </row>
    <row r="69" spans="2:6" ht="15" customHeight="1" x14ac:dyDescent="0.25">
      <c r="B69" s="38"/>
      <c r="C69" s="100" t="s">
        <v>55</v>
      </c>
      <c r="D69" s="101"/>
      <c r="E69" s="62">
        <f>SUM(E70)</f>
        <v>80000</v>
      </c>
      <c r="F69" s="62">
        <f>SUM(F70)</f>
        <v>80000</v>
      </c>
    </row>
    <row r="70" spans="2:6" ht="30.75" customHeight="1" x14ac:dyDescent="0.25">
      <c r="B70" s="16"/>
      <c r="C70" s="13" t="s">
        <v>25</v>
      </c>
      <c r="D70" s="8" t="s">
        <v>24</v>
      </c>
      <c r="E70" s="9">
        <v>80000</v>
      </c>
      <c r="F70" s="9">
        <v>80000</v>
      </c>
    </row>
    <row r="71" spans="2:6" ht="15" customHeight="1" x14ac:dyDescent="0.25">
      <c r="B71" s="159"/>
      <c r="C71" s="159"/>
      <c r="D71" s="159"/>
      <c r="E71" s="159"/>
    </row>
    <row r="72" spans="2:6" ht="15" customHeight="1" x14ac:dyDescent="0.25">
      <c r="B72" s="44"/>
      <c r="C72" s="44"/>
      <c r="D72" s="44"/>
      <c r="E72" s="44"/>
    </row>
    <row r="73" spans="2:6" ht="15" customHeight="1" x14ac:dyDescent="0.25">
      <c r="B73" s="60" t="s">
        <v>7</v>
      </c>
      <c r="C73" s="98" t="s">
        <v>56</v>
      </c>
      <c r="D73" s="99"/>
      <c r="E73" s="61">
        <f>SUM(E74+E76)</f>
        <v>200000</v>
      </c>
      <c r="F73" s="61">
        <f>SUM(F74+F76)</f>
        <v>31250</v>
      </c>
    </row>
    <row r="74" spans="2:6" ht="15" customHeight="1" x14ac:dyDescent="0.25">
      <c r="B74" s="39"/>
      <c r="C74" s="100" t="s">
        <v>42</v>
      </c>
      <c r="D74" s="101"/>
      <c r="E74" s="62">
        <f>SUM(E75)</f>
        <v>10000</v>
      </c>
      <c r="F74" s="62">
        <f>SUM(F75)</f>
        <v>31250</v>
      </c>
    </row>
    <row r="75" spans="2:6" ht="30.75" customHeight="1" x14ac:dyDescent="0.25">
      <c r="B75" s="14"/>
      <c r="C75" s="13" t="s">
        <v>25</v>
      </c>
      <c r="D75" s="8" t="s">
        <v>24</v>
      </c>
      <c r="E75" s="9">
        <v>10000</v>
      </c>
      <c r="F75" s="9">
        <v>31250</v>
      </c>
    </row>
    <row r="76" spans="2:6" ht="15" customHeight="1" x14ac:dyDescent="0.25">
      <c r="B76" s="38"/>
      <c r="C76" s="100" t="s">
        <v>43</v>
      </c>
      <c r="D76" s="101"/>
      <c r="E76" s="62">
        <f>SUM(E77+E78)</f>
        <v>190000</v>
      </c>
      <c r="F76" s="62">
        <v>0</v>
      </c>
    </row>
    <row r="77" spans="2:6" ht="15" customHeight="1" x14ac:dyDescent="0.25">
      <c r="B77" s="115"/>
      <c r="C77" s="117" t="s">
        <v>25</v>
      </c>
      <c r="D77" s="8" t="s">
        <v>24</v>
      </c>
      <c r="E77" s="9">
        <v>143500</v>
      </c>
      <c r="F77" s="9">
        <v>0</v>
      </c>
    </row>
    <row r="78" spans="2:6" ht="15" customHeight="1" x14ac:dyDescent="0.25">
      <c r="B78" s="116"/>
      <c r="C78" s="118"/>
      <c r="D78" s="82" t="s">
        <v>23</v>
      </c>
      <c r="E78" s="83">
        <v>46500</v>
      </c>
      <c r="F78" s="83">
        <v>0</v>
      </c>
    </row>
    <row r="79" spans="2:6" ht="15" customHeight="1" x14ac:dyDescent="0.25">
      <c r="B79" s="24"/>
      <c r="C79" s="84"/>
      <c r="D79" s="84"/>
      <c r="E79" s="84"/>
      <c r="F79" s="84"/>
    </row>
    <row r="80" spans="2:6" ht="15" customHeight="1" x14ac:dyDescent="0.25">
      <c r="B80" s="24"/>
      <c r="C80" s="85"/>
      <c r="D80" s="85"/>
      <c r="E80" s="85"/>
      <c r="F80" s="85"/>
    </row>
    <row r="81" spans="2:6" ht="15" customHeight="1" x14ac:dyDescent="0.25">
      <c r="B81" s="60" t="s">
        <v>9</v>
      </c>
      <c r="C81" s="98" t="s">
        <v>138</v>
      </c>
      <c r="D81" s="99"/>
      <c r="E81" s="61">
        <f>SUM(E82)</f>
        <v>0</v>
      </c>
      <c r="F81" s="61">
        <f>SUM(F82)</f>
        <v>67500</v>
      </c>
    </row>
    <row r="82" spans="2:6" ht="15" customHeight="1" x14ac:dyDescent="0.25">
      <c r="B82" s="38"/>
      <c r="C82" s="100" t="s">
        <v>139</v>
      </c>
      <c r="D82" s="101"/>
      <c r="E82" s="62">
        <f>SUM(E83)</f>
        <v>0</v>
      </c>
      <c r="F82" s="62">
        <f>SUM(F83)</f>
        <v>67500</v>
      </c>
    </row>
    <row r="83" spans="2:6" ht="30" customHeight="1" x14ac:dyDescent="0.25">
      <c r="B83" s="16"/>
      <c r="C83" s="72" t="s">
        <v>25</v>
      </c>
      <c r="D83" s="8" t="s">
        <v>23</v>
      </c>
      <c r="E83" s="9">
        <v>0</v>
      </c>
      <c r="F83" s="9">
        <v>67500</v>
      </c>
    </row>
    <row r="84" spans="2:6" ht="15" customHeight="1" x14ac:dyDescent="0.25">
      <c r="B84" s="24"/>
      <c r="C84" s="25"/>
      <c r="D84" s="77"/>
      <c r="E84" s="78"/>
    </row>
    <row r="85" spans="2:6" ht="15" customHeight="1" x14ac:dyDescent="0.25">
      <c r="B85" s="144" t="s">
        <v>86</v>
      </c>
      <c r="C85" s="144"/>
      <c r="D85" s="144"/>
      <c r="E85" s="65" t="s">
        <v>79</v>
      </c>
      <c r="F85" s="75" t="s">
        <v>124</v>
      </c>
    </row>
    <row r="86" spans="2:6" ht="15" customHeight="1" x14ac:dyDescent="0.25">
      <c r="B86" s="24"/>
      <c r="C86" s="25"/>
      <c r="D86" s="26"/>
      <c r="E86" s="27"/>
    </row>
    <row r="87" spans="2:6" ht="15" customHeight="1" x14ac:dyDescent="0.25">
      <c r="B87" s="60" t="s">
        <v>10</v>
      </c>
      <c r="C87" s="98" t="s">
        <v>57</v>
      </c>
      <c r="D87" s="99"/>
      <c r="E87" s="61">
        <f>SUM(E88+E90+E92)</f>
        <v>202490</v>
      </c>
      <c r="F87" s="61">
        <f>SUM(F88+F90+F92)</f>
        <v>0</v>
      </c>
    </row>
    <row r="88" spans="2:6" ht="15" customHeight="1" x14ac:dyDescent="0.25">
      <c r="B88" s="39"/>
      <c r="C88" s="100" t="s">
        <v>37</v>
      </c>
      <c r="D88" s="101"/>
      <c r="E88" s="62">
        <f>SUM(E89)</f>
        <v>33200</v>
      </c>
      <c r="F88" s="62">
        <v>0</v>
      </c>
    </row>
    <row r="89" spans="2:6" ht="30" customHeight="1" x14ac:dyDescent="0.25">
      <c r="B89" s="14"/>
      <c r="C89" s="40" t="s">
        <v>25</v>
      </c>
      <c r="D89" s="8" t="s">
        <v>47</v>
      </c>
      <c r="E89" s="9">
        <v>33200</v>
      </c>
      <c r="F89" s="9">
        <v>0</v>
      </c>
    </row>
    <row r="90" spans="2:6" ht="15" customHeight="1" x14ac:dyDescent="0.25">
      <c r="B90" s="38"/>
      <c r="C90" s="100" t="s">
        <v>38</v>
      </c>
      <c r="D90" s="101"/>
      <c r="E90" s="62">
        <f>SUM(E91)</f>
        <v>9290</v>
      </c>
      <c r="F90" s="62">
        <v>0</v>
      </c>
    </row>
    <row r="91" spans="2:6" ht="30.75" customHeight="1" x14ac:dyDescent="0.25">
      <c r="B91" s="14"/>
      <c r="C91" s="13" t="s">
        <v>25</v>
      </c>
      <c r="D91" s="8" t="s">
        <v>24</v>
      </c>
      <c r="E91" s="9">
        <v>9290</v>
      </c>
      <c r="F91" s="9">
        <v>0</v>
      </c>
    </row>
    <row r="92" spans="2:6" ht="15" customHeight="1" x14ac:dyDescent="0.25">
      <c r="B92" s="38"/>
      <c r="C92" s="100" t="s">
        <v>49</v>
      </c>
      <c r="D92" s="101"/>
      <c r="E92" s="62">
        <f>SUM(E93)</f>
        <v>160000</v>
      </c>
      <c r="F92" s="62">
        <v>0</v>
      </c>
    </row>
    <row r="93" spans="2:6" ht="30" customHeight="1" x14ac:dyDescent="0.25">
      <c r="B93" s="16"/>
      <c r="C93" s="10" t="s">
        <v>25</v>
      </c>
      <c r="D93" s="8" t="s">
        <v>23</v>
      </c>
      <c r="E93" s="9">
        <v>160000</v>
      </c>
      <c r="F93" s="9">
        <v>0</v>
      </c>
    </row>
    <row r="94" spans="2:6" ht="15" customHeight="1" x14ac:dyDescent="0.25">
      <c r="B94" s="141"/>
      <c r="C94" s="141"/>
      <c r="D94" s="141"/>
      <c r="E94" s="141"/>
    </row>
    <row r="95" spans="2:6" ht="15" customHeight="1" x14ac:dyDescent="0.25">
      <c r="B95" s="11"/>
      <c r="C95" s="11"/>
      <c r="D95" s="11"/>
      <c r="E95" s="11"/>
    </row>
    <row r="96" spans="2:6" ht="15" customHeight="1" x14ac:dyDescent="0.25">
      <c r="B96" s="138" t="s">
        <v>87</v>
      </c>
      <c r="C96" s="138"/>
      <c r="D96" s="138"/>
      <c r="E96" s="65" t="s">
        <v>79</v>
      </c>
      <c r="F96" s="75" t="s">
        <v>124</v>
      </c>
    </row>
    <row r="97" spans="2:6" ht="15" customHeight="1" x14ac:dyDescent="0.25">
      <c r="B97" s="11"/>
      <c r="C97" s="11"/>
      <c r="D97" s="11"/>
      <c r="E97" s="11"/>
    </row>
    <row r="98" spans="2:6" ht="15" customHeight="1" x14ac:dyDescent="0.25">
      <c r="B98" s="60" t="s">
        <v>11</v>
      </c>
      <c r="C98" s="98" t="s">
        <v>59</v>
      </c>
      <c r="D98" s="99"/>
      <c r="E98" s="61">
        <f>SUM(E99+E101+E103)</f>
        <v>310000</v>
      </c>
      <c r="F98" s="61">
        <f>SUM(F99+F101+F103+F106)</f>
        <v>469340</v>
      </c>
    </row>
    <row r="99" spans="2:6" ht="15" customHeight="1" x14ac:dyDescent="0.25">
      <c r="B99" s="39"/>
      <c r="C99" s="100" t="s">
        <v>34</v>
      </c>
      <c r="D99" s="101"/>
      <c r="E99" s="62">
        <f>SUM(E100)</f>
        <v>250000</v>
      </c>
      <c r="F99" s="62">
        <f>SUM(F100)</f>
        <v>250000</v>
      </c>
    </row>
    <row r="100" spans="2:6" ht="30" customHeight="1" x14ac:dyDescent="0.25">
      <c r="B100" s="14"/>
      <c r="C100" s="13" t="s">
        <v>25</v>
      </c>
      <c r="D100" s="15" t="s">
        <v>26</v>
      </c>
      <c r="E100" s="20">
        <v>250000</v>
      </c>
      <c r="F100" s="20">
        <v>250000</v>
      </c>
    </row>
    <row r="101" spans="2:6" ht="15" customHeight="1" x14ac:dyDescent="0.25">
      <c r="B101" s="38"/>
      <c r="C101" s="100" t="s">
        <v>60</v>
      </c>
      <c r="D101" s="101"/>
      <c r="E101" s="62">
        <f>SUM(E102)</f>
        <v>20000</v>
      </c>
      <c r="F101" s="62">
        <f>SUM(F102)</f>
        <v>65500</v>
      </c>
    </row>
    <row r="102" spans="2:6" ht="30" customHeight="1" x14ac:dyDescent="0.25">
      <c r="B102" s="14"/>
      <c r="C102" s="13" t="s">
        <v>25</v>
      </c>
      <c r="D102" s="8" t="s">
        <v>47</v>
      </c>
      <c r="E102" s="9">
        <v>20000</v>
      </c>
      <c r="F102" s="9">
        <v>65500</v>
      </c>
    </row>
    <row r="103" spans="2:6" ht="15" customHeight="1" x14ac:dyDescent="0.25">
      <c r="B103" s="38"/>
      <c r="C103" s="100" t="s">
        <v>35</v>
      </c>
      <c r="D103" s="101"/>
      <c r="E103" s="62">
        <f>SUM(E104+E105)</f>
        <v>40000</v>
      </c>
      <c r="F103" s="62">
        <f>SUM(F104+F105)</f>
        <v>69340</v>
      </c>
    </row>
    <row r="104" spans="2:6" ht="15" customHeight="1" x14ac:dyDescent="0.25">
      <c r="B104" s="115"/>
      <c r="C104" s="117" t="s">
        <v>25</v>
      </c>
      <c r="D104" s="8" t="s">
        <v>47</v>
      </c>
      <c r="E104" s="9">
        <v>27160</v>
      </c>
      <c r="F104" s="9">
        <v>0</v>
      </c>
    </row>
    <row r="105" spans="2:6" ht="15" customHeight="1" x14ac:dyDescent="0.25">
      <c r="B105" s="116"/>
      <c r="C105" s="118"/>
      <c r="D105" s="8" t="s">
        <v>27</v>
      </c>
      <c r="E105" s="9">
        <v>12840</v>
      </c>
      <c r="F105" s="9">
        <v>69340</v>
      </c>
    </row>
    <row r="106" spans="2:6" ht="15" customHeight="1" x14ac:dyDescent="0.25">
      <c r="B106" s="38"/>
      <c r="C106" s="100" t="s">
        <v>136</v>
      </c>
      <c r="D106" s="101"/>
      <c r="E106" s="62">
        <f>SUM(E107+E108)</f>
        <v>0</v>
      </c>
      <c r="F106" s="62">
        <f>SUM(F107+F108)</f>
        <v>84500</v>
      </c>
    </row>
    <row r="107" spans="2:6" ht="15" customHeight="1" x14ac:dyDescent="0.25">
      <c r="B107" s="115"/>
      <c r="C107" s="117" t="s">
        <v>25</v>
      </c>
      <c r="D107" s="8" t="s">
        <v>137</v>
      </c>
      <c r="E107" s="9">
        <v>0</v>
      </c>
      <c r="F107" s="9">
        <v>17000</v>
      </c>
    </row>
    <row r="108" spans="2:6" ht="15" customHeight="1" x14ac:dyDescent="0.25">
      <c r="B108" s="116"/>
      <c r="C108" s="118"/>
      <c r="D108" s="8" t="s">
        <v>23</v>
      </c>
      <c r="E108" s="9">
        <v>0</v>
      </c>
      <c r="F108" s="9">
        <v>67500</v>
      </c>
    </row>
    <row r="109" spans="2:6" ht="15" customHeight="1" x14ac:dyDescent="0.25">
      <c r="B109" s="140"/>
      <c r="C109" s="140"/>
      <c r="D109" s="140"/>
      <c r="E109" s="140"/>
    </row>
    <row r="110" spans="2:6" ht="15" customHeight="1" x14ac:dyDescent="0.25">
      <c r="B110" s="45"/>
      <c r="C110" s="45"/>
      <c r="D110" s="45"/>
      <c r="E110" s="45"/>
    </row>
    <row r="111" spans="2:6" ht="15" customHeight="1" x14ac:dyDescent="0.25">
      <c r="B111" s="60" t="s">
        <v>50</v>
      </c>
      <c r="C111" s="98" t="s">
        <v>61</v>
      </c>
      <c r="D111" s="99"/>
      <c r="E111" s="61">
        <f>SUM(E112)</f>
        <v>436700</v>
      </c>
      <c r="F111" s="61">
        <f>SUM(F112)</f>
        <v>191200</v>
      </c>
    </row>
    <row r="112" spans="2:6" ht="15" customHeight="1" x14ac:dyDescent="0.25">
      <c r="B112" s="38"/>
      <c r="C112" s="100" t="s">
        <v>39</v>
      </c>
      <c r="D112" s="101"/>
      <c r="E112" s="62">
        <f>SUM(E113+E114)</f>
        <v>436700</v>
      </c>
      <c r="F112" s="62">
        <f>SUM(F113+F114)</f>
        <v>191200</v>
      </c>
    </row>
    <row r="113" spans="2:6" ht="15" customHeight="1" x14ac:dyDescent="0.25">
      <c r="B113" s="115"/>
      <c r="C113" s="117" t="s">
        <v>25</v>
      </c>
      <c r="D113" s="8" t="s">
        <v>23</v>
      </c>
      <c r="E113" s="9">
        <v>245500</v>
      </c>
      <c r="F113" s="9">
        <v>191200</v>
      </c>
    </row>
    <row r="114" spans="2:6" ht="15" customHeight="1" x14ac:dyDescent="0.25">
      <c r="B114" s="116"/>
      <c r="C114" s="118"/>
      <c r="D114" s="8" t="s">
        <v>47</v>
      </c>
      <c r="E114" s="9">
        <v>191200</v>
      </c>
      <c r="F114" s="9">
        <v>0</v>
      </c>
    </row>
    <row r="115" spans="2:6" ht="15" customHeight="1" x14ac:dyDescent="0.25">
      <c r="B115" s="136"/>
      <c r="C115" s="94"/>
      <c r="D115" s="94"/>
      <c r="E115" s="94"/>
    </row>
    <row r="116" spans="2:6" ht="15" customHeight="1" x14ac:dyDescent="0.25">
      <c r="B116" s="36"/>
      <c r="C116" s="37"/>
      <c r="D116" s="37"/>
      <c r="E116" s="37"/>
    </row>
    <row r="117" spans="2:6" ht="15" customHeight="1" x14ac:dyDescent="0.25">
      <c r="B117" s="60" t="s">
        <v>117</v>
      </c>
      <c r="C117" s="74" t="s">
        <v>122</v>
      </c>
      <c r="D117" s="74"/>
      <c r="E117" s="61">
        <f>SUM(E118)</f>
        <v>93000</v>
      </c>
      <c r="F117" s="61">
        <f>SUM(F118)</f>
        <v>250000</v>
      </c>
    </row>
    <row r="118" spans="2:6" ht="15" customHeight="1" x14ac:dyDescent="0.25">
      <c r="B118" s="38"/>
      <c r="C118" s="100" t="s">
        <v>121</v>
      </c>
      <c r="D118" s="101"/>
      <c r="E118" s="62">
        <f>SUM(E119+E120)</f>
        <v>93000</v>
      </c>
      <c r="F118" s="62">
        <f>SUM(F119+F120)</f>
        <v>250000</v>
      </c>
    </row>
    <row r="119" spans="2:6" ht="15" customHeight="1" x14ac:dyDescent="0.25">
      <c r="B119" s="38"/>
      <c r="C119" s="117" t="s">
        <v>25</v>
      </c>
      <c r="D119" s="8" t="s">
        <v>47</v>
      </c>
      <c r="E119" s="9">
        <v>93000</v>
      </c>
      <c r="F119" s="9">
        <v>133250</v>
      </c>
    </row>
    <row r="120" spans="2:6" ht="15" customHeight="1" x14ac:dyDescent="0.25">
      <c r="B120" s="73"/>
      <c r="C120" s="118"/>
      <c r="D120" s="8" t="s">
        <v>24</v>
      </c>
      <c r="E120" s="9">
        <v>0</v>
      </c>
      <c r="F120" s="9">
        <v>116750</v>
      </c>
    </row>
    <row r="121" spans="2:6" ht="15" customHeight="1" x14ac:dyDescent="0.25">
      <c r="B121" s="36"/>
      <c r="C121" s="37"/>
      <c r="D121" s="37"/>
      <c r="E121" s="37"/>
    </row>
    <row r="122" spans="2:6" ht="15" customHeight="1" x14ac:dyDescent="0.25">
      <c r="B122" s="36"/>
      <c r="C122" s="37"/>
      <c r="D122" s="37"/>
      <c r="E122" s="37"/>
    </row>
    <row r="123" spans="2:6" ht="15" customHeight="1" x14ac:dyDescent="0.25">
      <c r="B123" s="138" t="s">
        <v>88</v>
      </c>
      <c r="C123" s="138"/>
      <c r="D123" s="138"/>
      <c r="E123" s="65" t="s">
        <v>79</v>
      </c>
      <c r="F123" s="75" t="s">
        <v>124</v>
      </c>
    </row>
    <row r="124" spans="2:6" ht="15" customHeight="1" x14ac:dyDescent="0.25">
      <c r="B124" s="36"/>
      <c r="C124" s="37"/>
      <c r="D124" s="37"/>
      <c r="E124" s="37"/>
    </row>
    <row r="125" spans="2:6" ht="15" customHeight="1" x14ac:dyDescent="0.25">
      <c r="B125" s="60" t="s">
        <v>118</v>
      </c>
      <c r="C125" s="98" t="s">
        <v>62</v>
      </c>
      <c r="D125" s="99"/>
      <c r="E125" s="61">
        <f>SUM(E126)</f>
        <v>96800</v>
      </c>
      <c r="F125" s="61">
        <f>SUM(F126)</f>
        <v>96800</v>
      </c>
    </row>
    <row r="126" spans="2:6" ht="15" customHeight="1" x14ac:dyDescent="0.25">
      <c r="B126" s="38"/>
      <c r="C126" s="100" t="s">
        <v>36</v>
      </c>
      <c r="D126" s="101"/>
      <c r="E126" s="62">
        <f>SUM(E127+E128)</f>
        <v>96800</v>
      </c>
      <c r="F126" s="62">
        <f>SUM(F127+F128)</f>
        <v>96800</v>
      </c>
    </row>
    <row r="127" spans="2:6" ht="15" customHeight="1" x14ac:dyDescent="0.25">
      <c r="B127" s="115"/>
      <c r="C127" s="117" t="s">
        <v>25</v>
      </c>
      <c r="D127" s="8" t="s">
        <v>23</v>
      </c>
      <c r="E127" s="9">
        <v>43800</v>
      </c>
      <c r="F127" s="9">
        <v>43800</v>
      </c>
    </row>
    <row r="128" spans="2:6" ht="15" customHeight="1" x14ac:dyDescent="0.25">
      <c r="B128" s="116"/>
      <c r="C128" s="118"/>
      <c r="D128" s="15" t="s">
        <v>26</v>
      </c>
      <c r="E128" s="20">
        <v>53000</v>
      </c>
      <c r="F128" s="20">
        <v>53000</v>
      </c>
    </row>
    <row r="129" spans="2:6" ht="15" customHeight="1" x14ac:dyDescent="0.25">
      <c r="B129" s="160"/>
      <c r="C129" s="160"/>
      <c r="D129" s="160"/>
      <c r="E129" s="160"/>
    </row>
    <row r="130" spans="2:6" ht="15" customHeight="1" x14ac:dyDescent="0.25">
      <c r="B130" s="21"/>
      <c r="C130" s="21"/>
      <c r="D130" s="21"/>
      <c r="E130" s="21"/>
    </row>
    <row r="131" spans="2:6" x14ac:dyDescent="0.25">
      <c r="B131" s="145" t="s">
        <v>89</v>
      </c>
      <c r="C131" s="145"/>
      <c r="D131" s="145"/>
      <c r="E131" s="65" t="s">
        <v>79</v>
      </c>
      <c r="F131" s="75" t="s">
        <v>124</v>
      </c>
    </row>
    <row r="132" spans="2:6" x14ac:dyDescent="0.25">
      <c r="B132" s="1"/>
      <c r="C132" s="1"/>
    </row>
    <row r="133" spans="2:6" ht="15" customHeight="1" x14ac:dyDescent="0.25">
      <c r="B133" s="60" t="s">
        <v>119</v>
      </c>
      <c r="C133" s="98" t="s">
        <v>63</v>
      </c>
      <c r="D133" s="99"/>
      <c r="E133" s="61">
        <f>SUM(E134)</f>
        <v>36400</v>
      </c>
      <c r="F133" s="61">
        <f>SUM(F134)</f>
        <v>100000</v>
      </c>
    </row>
    <row r="134" spans="2:6" ht="15" customHeight="1" x14ac:dyDescent="0.25">
      <c r="B134" s="38"/>
      <c r="C134" s="100" t="s">
        <v>64</v>
      </c>
      <c r="D134" s="101"/>
      <c r="E134" s="62">
        <f>SUM(E136)</f>
        <v>36400</v>
      </c>
      <c r="F134" s="62">
        <f>SUM(F136+F135)</f>
        <v>100000</v>
      </c>
    </row>
    <row r="135" spans="2:6" ht="15" customHeight="1" x14ac:dyDescent="0.25">
      <c r="B135" s="38"/>
      <c r="C135" s="124" t="s">
        <v>25</v>
      </c>
      <c r="D135" s="8" t="s">
        <v>23</v>
      </c>
      <c r="E135" s="76">
        <v>0</v>
      </c>
      <c r="F135" s="76">
        <v>63600</v>
      </c>
    </row>
    <row r="136" spans="2:6" ht="30" customHeight="1" x14ac:dyDescent="0.25">
      <c r="B136" s="16"/>
      <c r="C136" s="125"/>
      <c r="D136" s="8" t="s">
        <v>47</v>
      </c>
      <c r="E136" s="9">
        <v>36400</v>
      </c>
      <c r="F136" s="9">
        <v>36400</v>
      </c>
    </row>
    <row r="137" spans="2:6" x14ac:dyDescent="0.25">
      <c r="B137" s="1"/>
      <c r="C137" s="1"/>
    </row>
    <row r="138" spans="2:6" ht="30" customHeight="1" x14ac:dyDescent="0.25">
      <c r="B138" s="95" t="s">
        <v>65</v>
      </c>
      <c r="C138" s="96"/>
      <c r="D138" s="97"/>
      <c r="E138" s="63">
        <f>SUM(E44+E52+E58+E66+E73+E81+E87+E98+E111+E117+E125+E133)</f>
        <v>2383390</v>
      </c>
      <c r="F138" s="63">
        <f>SUM(F44+F52+F58+F66+F73+F81+F87+F98+F111+F117+F133+F151+F156+F161+F166+F171+F176+F181+F190)</f>
        <v>4272240</v>
      </c>
    </row>
    <row r="139" spans="2:6" x14ac:dyDescent="0.25">
      <c r="B139" s="1"/>
      <c r="C139" s="1"/>
    </row>
    <row r="140" spans="2:6" ht="29.25" customHeight="1" x14ac:dyDescent="0.25">
      <c r="B140" s="79" t="s">
        <v>4</v>
      </c>
      <c r="C140" s="156" t="s">
        <v>77</v>
      </c>
      <c r="D140" s="156"/>
      <c r="E140" s="156"/>
      <c r="F140" s="156"/>
    </row>
    <row r="141" spans="2:6" x14ac:dyDescent="0.25">
      <c r="B141" s="1"/>
      <c r="C141" s="1"/>
    </row>
    <row r="142" spans="2:6" ht="44.25" customHeight="1" x14ac:dyDescent="0.25">
      <c r="B142" s="152" t="s">
        <v>145</v>
      </c>
      <c r="C142" s="153"/>
      <c r="D142" s="154"/>
      <c r="E142" s="55">
        <v>0</v>
      </c>
      <c r="F142" s="55">
        <v>0</v>
      </c>
    </row>
    <row r="143" spans="2:6" x14ac:dyDescent="0.25">
      <c r="B143" s="1"/>
      <c r="C143" s="1"/>
    </row>
    <row r="144" spans="2:6" x14ac:dyDescent="0.25">
      <c r="B144" s="1"/>
      <c r="C144" s="1"/>
    </row>
    <row r="145" spans="2:6" x14ac:dyDescent="0.25">
      <c r="B145" s="1"/>
      <c r="C145" s="1"/>
    </row>
    <row r="146" spans="2:6" ht="29.25" customHeight="1" x14ac:dyDescent="0.25">
      <c r="B146" s="79" t="s">
        <v>6</v>
      </c>
      <c r="C146" s="156" t="s">
        <v>14</v>
      </c>
      <c r="D146" s="156"/>
      <c r="E146" s="156"/>
      <c r="F146" s="156"/>
    </row>
    <row r="147" spans="2:6" x14ac:dyDescent="0.25">
      <c r="B147" s="1"/>
      <c r="C147" s="1"/>
    </row>
    <row r="148" spans="2:6" x14ac:dyDescent="0.25">
      <c r="B148" s="1"/>
      <c r="C148" s="1"/>
    </row>
    <row r="149" spans="2:6" ht="15" customHeight="1" x14ac:dyDescent="0.25">
      <c r="B149" s="139" t="s">
        <v>85</v>
      </c>
      <c r="C149" s="139"/>
      <c r="D149" s="139"/>
      <c r="E149" s="65" t="s">
        <v>79</v>
      </c>
      <c r="F149" s="75" t="s">
        <v>124</v>
      </c>
    </row>
    <row r="150" spans="2:6" x14ac:dyDescent="0.25">
      <c r="B150" s="1"/>
      <c r="C150" s="1"/>
    </row>
    <row r="151" spans="2:6" ht="15" customHeight="1" x14ac:dyDescent="0.25">
      <c r="B151" s="60" t="s">
        <v>120</v>
      </c>
      <c r="C151" s="98" t="s">
        <v>69</v>
      </c>
      <c r="D151" s="99"/>
      <c r="E151" s="61">
        <f>SUM(E152)</f>
        <v>1100000</v>
      </c>
      <c r="F151" s="61">
        <f>SUM(F152)</f>
        <v>1100000</v>
      </c>
    </row>
    <row r="152" spans="2:6" ht="15" customHeight="1" x14ac:dyDescent="0.25">
      <c r="B152" s="39"/>
      <c r="C152" s="100" t="s">
        <v>68</v>
      </c>
      <c r="D152" s="101"/>
      <c r="E152" s="62">
        <f>SUM(E153)</f>
        <v>1100000</v>
      </c>
      <c r="F152" s="62">
        <f>SUM(F153)</f>
        <v>1100000</v>
      </c>
    </row>
    <row r="153" spans="2:6" ht="30" customHeight="1" x14ac:dyDescent="0.25">
      <c r="B153" s="16"/>
      <c r="C153" s="10" t="s">
        <v>25</v>
      </c>
      <c r="D153" s="8" t="s">
        <v>28</v>
      </c>
      <c r="E153" s="9">
        <v>1100000</v>
      </c>
      <c r="F153" s="9">
        <v>1100000</v>
      </c>
    </row>
    <row r="154" spans="2:6" x14ac:dyDescent="0.25">
      <c r="B154" s="1"/>
      <c r="C154" s="1"/>
    </row>
    <row r="155" spans="2:6" x14ac:dyDescent="0.25">
      <c r="B155" s="1"/>
      <c r="C155" s="1"/>
    </row>
    <row r="156" spans="2:6" ht="15" customHeight="1" x14ac:dyDescent="0.25">
      <c r="B156" s="60" t="s">
        <v>123</v>
      </c>
      <c r="C156" s="98" t="s">
        <v>70</v>
      </c>
      <c r="D156" s="99"/>
      <c r="E156" s="61">
        <f>SUM(E157)</f>
        <v>33200</v>
      </c>
      <c r="F156" s="61">
        <f>SUM(F157)</f>
        <v>33200</v>
      </c>
    </row>
    <row r="157" spans="2:6" ht="15" customHeight="1" x14ac:dyDescent="0.25">
      <c r="B157" s="39"/>
      <c r="C157" s="100" t="s">
        <v>67</v>
      </c>
      <c r="D157" s="101"/>
      <c r="E157" s="62">
        <f>SUM(E158)</f>
        <v>33200</v>
      </c>
      <c r="F157" s="62">
        <f>SUM(F158)</f>
        <v>33200</v>
      </c>
    </row>
    <row r="158" spans="2:6" ht="30" customHeight="1" x14ac:dyDescent="0.25">
      <c r="B158" s="16"/>
      <c r="C158" s="10" t="s">
        <v>25</v>
      </c>
      <c r="D158" s="52" t="s">
        <v>26</v>
      </c>
      <c r="E158" s="51">
        <v>33200</v>
      </c>
      <c r="F158" s="51">
        <v>33200</v>
      </c>
    </row>
    <row r="159" spans="2:6" ht="15" customHeight="1" x14ac:dyDescent="0.25">
      <c r="B159" s="24"/>
      <c r="C159" s="84"/>
      <c r="D159" s="84"/>
      <c r="E159" s="84"/>
      <c r="F159" s="86"/>
    </row>
    <row r="160" spans="2:6" ht="15" customHeight="1" x14ac:dyDescent="0.25">
      <c r="B160" s="24"/>
      <c r="C160" s="85"/>
      <c r="D160" s="85"/>
      <c r="E160" s="85"/>
      <c r="F160" s="87"/>
    </row>
    <row r="161" spans="2:6" ht="15" customHeight="1" x14ac:dyDescent="0.25">
      <c r="B161" s="60" t="s">
        <v>148</v>
      </c>
      <c r="C161" s="98" t="s">
        <v>126</v>
      </c>
      <c r="D161" s="99"/>
      <c r="E161" s="61">
        <f>SUM(E162)</f>
        <v>0</v>
      </c>
      <c r="F161" s="61">
        <f>SUM(F162)</f>
        <v>236000</v>
      </c>
    </row>
    <row r="162" spans="2:6" ht="15" customHeight="1" x14ac:dyDescent="0.25">
      <c r="B162" s="39"/>
      <c r="C162" s="100" t="s">
        <v>127</v>
      </c>
      <c r="D162" s="101"/>
      <c r="E162" s="62">
        <f>SUM(E163)</f>
        <v>0</v>
      </c>
      <c r="F162" s="62">
        <f>SUM(F163)</f>
        <v>236000</v>
      </c>
    </row>
    <row r="163" spans="2:6" ht="30" customHeight="1" x14ac:dyDescent="0.25">
      <c r="B163" s="16"/>
      <c r="C163" s="10" t="s">
        <v>25</v>
      </c>
      <c r="D163" s="8" t="s">
        <v>23</v>
      </c>
      <c r="E163" s="9">
        <v>0</v>
      </c>
      <c r="F163" s="9">
        <v>236000</v>
      </c>
    </row>
    <row r="164" spans="2:6" ht="15" customHeight="1" x14ac:dyDescent="0.25">
      <c r="B164" s="24"/>
      <c r="C164" s="84"/>
      <c r="D164" s="84"/>
      <c r="E164" s="84"/>
      <c r="F164" s="86"/>
    </row>
    <row r="165" spans="2:6" ht="15" customHeight="1" x14ac:dyDescent="0.25">
      <c r="B165" s="24"/>
      <c r="C165" s="85"/>
      <c r="D165" s="85"/>
      <c r="E165" s="85"/>
      <c r="F165" s="87"/>
    </row>
    <row r="166" spans="2:6" ht="15" customHeight="1" x14ac:dyDescent="0.25">
      <c r="B166" s="60" t="s">
        <v>149</v>
      </c>
      <c r="C166" s="98" t="s">
        <v>129</v>
      </c>
      <c r="D166" s="99"/>
      <c r="E166" s="61">
        <f>SUM(E167)</f>
        <v>0</v>
      </c>
      <c r="F166" s="61">
        <f>SUM(F167)</f>
        <v>265000</v>
      </c>
    </row>
    <row r="167" spans="2:6" ht="15" customHeight="1" x14ac:dyDescent="0.25">
      <c r="B167" s="39"/>
      <c r="C167" s="100" t="s">
        <v>128</v>
      </c>
      <c r="D167" s="101"/>
      <c r="E167" s="62">
        <f>SUM(E168)</f>
        <v>0</v>
      </c>
      <c r="F167" s="62">
        <f>SUM(F168)</f>
        <v>265000</v>
      </c>
    </row>
    <row r="168" spans="2:6" ht="30" customHeight="1" x14ac:dyDescent="0.25">
      <c r="B168" s="16"/>
      <c r="C168" s="10" t="s">
        <v>25</v>
      </c>
      <c r="D168" s="8" t="s">
        <v>23</v>
      </c>
      <c r="E168" s="9">
        <v>0</v>
      </c>
      <c r="F168" s="9">
        <v>265000</v>
      </c>
    </row>
    <row r="169" spans="2:6" ht="15" customHeight="1" x14ac:dyDescent="0.25">
      <c r="B169" s="24"/>
      <c r="C169" s="84"/>
      <c r="D169" s="84"/>
      <c r="E169" s="84"/>
      <c r="F169" s="86"/>
    </row>
    <row r="170" spans="2:6" ht="15" customHeight="1" x14ac:dyDescent="0.25">
      <c r="B170" s="24"/>
      <c r="C170" s="85"/>
      <c r="D170" s="85"/>
      <c r="E170" s="85"/>
      <c r="F170" s="87"/>
    </row>
    <row r="171" spans="2:6" ht="15" customHeight="1" x14ac:dyDescent="0.25">
      <c r="B171" s="60" t="s">
        <v>150</v>
      </c>
      <c r="C171" s="98" t="s">
        <v>130</v>
      </c>
      <c r="D171" s="99"/>
      <c r="E171" s="61">
        <f>SUM(E172)</f>
        <v>0</v>
      </c>
      <c r="F171" s="61">
        <f>SUM(F172)</f>
        <v>487100</v>
      </c>
    </row>
    <row r="172" spans="2:6" ht="15" customHeight="1" x14ac:dyDescent="0.25">
      <c r="B172" s="39"/>
      <c r="C172" s="100" t="s">
        <v>131</v>
      </c>
      <c r="D172" s="101"/>
      <c r="E172" s="62">
        <f>SUM(E173)</f>
        <v>0</v>
      </c>
      <c r="F172" s="62">
        <f>SUM(F173)</f>
        <v>487100</v>
      </c>
    </row>
    <row r="173" spans="2:6" ht="30" customHeight="1" x14ac:dyDescent="0.25">
      <c r="B173" s="16"/>
      <c r="C173" s="10" t="s">
        <v>25</v>
      </c>
      <c r="D173" s="8" t="s">
        <v>23</v>
      </c>
      <c r="E173" s="9">
        <v>0</v>
      </c>
      <c r="F173" s="9">
        <v>487100</v>
      </c>
    </row>
    <row r="174" spans="2:6" ht="15" customHeight="1" x14ac:dyDescent="0.25">
      <c r="B174" s="24"/>
      <c r="C174" s="84"/>
      <c r="D174" s="84"/>
      <c r="E174" s="84"/>
      <c r="F174" s="86"/>
    </row>
    <row r="175" spans="2:6" ht="15" customHeight="1" x14ac:dyDescent="0.25">
      <c r="B175" s="24"/>
      <c r="C175" s="85"/>
      <c r="D175" s="85"/>
      <c r="E175" s="85"/>
      <c r="F175" s="87"/>
    </row>
    <row r="176" spans="2:6" ht="15" customHeight="1" x14ac:dyDescent="0.25">
      <c r="B176" s="60" t="s">
        <v>151</v>
      </c>
      <c r="C176" s="98" t="s">
        <v>132</v>
      </c>
      <c r="D176" s="99"/>
      <c r="E176" s="61">
        <f>SUM(E177)</f>
        <v>0</v>
      </c>
      <c r="F176" s="61">
        <f>SUM(F177)</f>
        <v>308650</v>
      </c>
    </row>
    <row r="177" spans="2:6" ht="15" customHeight="1" x14ac:dyDescent="0.25">
      <c r="B177" s="39"/>
      <c r="C177" s="100" t="s">
        <v>133</v>
      </c>
      <c r="D177" s="101"/>
      <c r="E177" s="62">
        <f>SUM(E178)</f>
        <v>0</v>
      </c>
      <c r="F177" s="62">
        <f>SUM(F178)</f>
        <v>308650</v>
      </c>
    </row>
    <row r="178" spans="2:6" ht="30" customHeight="1" x14ac:dyDescent="0.25">
      <c r="B178" s="16"/>
      <c r="C178" s="10" t="s">
        <v>25</v>
      </c>
      <c r="D178" s="8" t="s">
        <v>23</v>
      </c>
      <c r="E178" s="9">
        <v>0</v>
      </c>
      <c r="F178" s="9">
        <v>308650</v>
      </c>
    </row>
    <row r="179" spans="2:6" ht="15" customHeight="1" x14ac:dyDescent="0.25">
      <c r="B179" s="24"/>
      <c r="C179" s="84"/>
      <c r="D179" s="84"/>
      <c r="E179" s="84"/>
      <c r="F179" s="86"/>
    </row>
    <row r="180" spans="2:6" ht="15" customHeight="1" x14ac:dyDescent="0.25">
      <c r="B180" s="24"/>
      <c r="C180" s="85"/>
      <c r="D180" s="85"/>
      <c r="E180" s="85"/>
      <c r="F180" s="87"/>
    </row>
    <row r="181" spans="2:6" ht="15" customHeight="1" x14ac:dyDescent="0.25">
      <c r="B181" s="60" t="s">
        <v>152</v>
      </c>
      <c r="C181" s="98" t="s">
        <v>135</v>
      </c>
      <c r="D181" s="99"/>
      <c r="E181" s="61">
        <f>SUM(E182)</f>
        <v>0</v>
      </c>
      <c r="F181" s="61">
        <f>SUM(F182)</f>
        <v>125000</v>
      </c>
    </row>
    <row r="182" spans="2:6" ht="15" customHeight="1" x14ac:dyDescent="0.25">
      <c r="B182" s="38"/>
      <c r="C182" s="100" t="s">
        <v>134</v>
      </c>
      <c r="D182" s="101"/>
      <c r="E182" s="62">
        <f>SUM(E184)</f>
        <v>0</v>
      </c>
      <c r="F182" s="62">
        <f>SUM(F184+F183)</f>
        <v>125000</v>
      </c>
    </row>
    <row r="183" spans="2:6" ht="15" customHeight="1" x14ac:dyDescent="0.25">
      <c r="B183" s="38"/>
      <c r="C183" s="124" t="s">
        <v>25</v>
      </c>
      <c r="D183" s="8" t="s">
        <v>24</v>
      </c>
      <c r="E183" s="76">
        <v>0</v>
      </c>
      <c r="F183" s="76">
        <v>12500</v>
      </c>
    </row>
    <row r="184" spans="2:6" ht="30" customHeight="1" x14ac:dyDescent="0.25">
      <c r="B184" s="16"/>
      <c r="C184" s="125"/>
      <c r="D184" s="8" t="s">
        <v>23</v>
      </c>
      <c r="E184" s="9">
        <v>0</v>
      </c>
      <c r="F184" s="9">
        <v>112500</v>
      </c>
    </row>
    <row r="185" spans="2:6" ht="15" customHeight="1" x14ac:dyDescent="0.25">
      <c r="B185" s="24"/>
      <c r="C185" s="84"/>
      <c r="D185" s="84"/>
      <c r="E185" s="84"/>
      <c r="F185" s="86"/>
    </row>
    <row r="186" spans="2:6" ht="15" customHeight="1" x14ac:dyDescent="0.25">
      <c r="B186" s="24"/>
      <c r="C186" s="88"/>
      <c r="D186" s="88"/>
      <c r="E186" s="88"/>
      <c r="F186" s="89"/>
    </row>
    <row r="187" spans="2:6" ht="15" customHeight="1" x14ac:dyDescent="0.25">
      <c r="B187" s="1"/>
      <c r="C187" s="88"/>
      <c r="D187" s="88"/>
      <c r="E187" s="88"/>
      <c r="F187" s="89"/>
    </row>
    <row r="188" spans="2:6" x14ac:dyDescent="0.25">
      <c r="B188" s="145" t="s">
        <v>88</v>
      </c>
      <c r="C188" s="145"/>
      <c r="D188" s="145"/>
      <c r="E188" s="66" t="s">
        <v>79</v>
      </c>
      <c r="F188" s="75" t="s">
        <v>124</v>
      </c>
    </row>
    <row r="189" spans="2:6" x14ac:dyDescent="0.25">
      <c r="B189" s="1"/>
      <c r="C189" s="1"/>
    </row>
    <row r="190" spans="2:6" ht="15" customHeight="1" x14ac:dyDescent="0.25">
      <c r="B190" s="60" t="s">
        <v>162</v>
      </c>
      <c r="C190" s="98" t="s">
        <v>71</v>
      </c>
      <c r="D190" s="99"/>
      <c r="E190" s="61">
        <f>SUM(E191)</f>
        <v>53000</v>
      </c>
      <c r="F190" s="61">
        <f>SUM(F191)</f>
        <v>0</v>
      </c>
    </row>
    <row r="191" spans="2:6" ht="15" customHeight="1" x14ac:dyDescent="0.25">
      <c r="B191" s="39"/>
      <c r="C191" s="100" t="s">
        <v>33</v>
      </c>
      <c r="D191" s="101"/>
      <c r="E191" s="62">
        <f>SUM(E192)</f>
        <v>53000</v>
      </c>
      <c r="F191" s="62">
        <v>0</v>
      </c>
    </row>
    <row r="192" spans="2:6" ht="30" customHeight="1" x14ac:dyDescent="0.25">
      <c r="B192" s="16"/>
      <c r="C192" s="10" t="s">
        <v>25</v>
      </c>
      <c r="D192" s="8" t="s">
        <v>23</v>
      </c>
      <c r="E192" s="50">
        <v>53000</v>
      </c>
      <c r="F192" s="50">
        <v>0</v>
      </c>
    </row>
    <row r="193" spans="2:6" x14ac:dyDescent="0.25">
      <c r="B193" s="1"/>
      <c r="C193" s="90"/>
      <c r="D193" s="90"/>
      <c r="E193" s="90"/>
      <c r="F193" s="90"/>
    </row>
    <row r="194" spans="2:6" x14ac:dyDescent="0.25">
      <c r="B194" s="1"/>
      <c r="C194" s="91"/>
      <c r="D194" s="91"/>
      <c r="E194" s="91"/>
      <c r="F194" s="91"/>
    </row>
    <row r="195" spans="2:6" ht="30" customHeight="1" x14ac:dyDescent="0.25">
      <c r="B195" s="95" t="s">
        <v>65</v>
      </c>
      <c r="C195" s="96"/>
      <c r="D195" s="97"/>
      <c r="E195" s="63">
        <f>SUM(E151+E156+E161+E166+E171+E176+E181+E190)</f>
        <v>1186200</v>
      </c>
      <c r="F195" s="63">
        <f>SUM(F151+F156+F161+F166+F171+F176+F181+F190)</f>
        <v>2554950</v>
      </c>
    </row>
    <row r="196" spans="2:6" x14ac:dyDescent="0.25">
      <c r="B196" s="1"/>
      <c r="C196" s="91"/>
      <c r="D196" s="91"/>
      <c r="E196" s="91"/>
      <c r="F196" s="91"/>
    </row>
    <row r="197" spans="2:6" x14ac:dyDescent="0.25">
      <c r="B197" s="1"/>
      <c r="C197" s="91"/>
      <c r="D197" s="91"/>
      <c r="E197" s="91"/>
      <c r="F197" s="91"/>
    </row>
    <row r="198" spans="2:6" ht="29.25" customHeight="1" x14ac:dyDescent="0.25">
      <c r="B198" s="80" t="s">
        <v>7</v>
      </c>
      <c r="C198" s="157" t="s">
        <v>46</v>
      </c>
      <c r="D198" s="157"/>
      <c r="E198" s="157"/>
      <c r="F198" s="157"/>
    </row>
    <row r="199" spans="2:6" x14ac:dyDescent="0.25">
      <c r="B199" s="1"/>
      <c r="C199" s="1"/>
    </row>
    <row r="200" spans="2:6" ht="39.950000000000003" customHeight="1" x14ac:dyDescent="0.25">
      <c r="B200" s="152" t="s">
        <v>144</v>
      </c>
      <c r="C200" s="153"/>
      <c r="D200" s="154"/>
      <c r="E200" s="55">
        <v>0</v>
      </c>
      <c r="F200" s="55">
        <v>0</v>
      </c>
    </row>
    <row r="201" spans="2:6" x14ac:dyDescent="0.25">
      <c r="B201" s="1"/>
      <c r="C201" s="1"/>
    </row>
    <row r="202" spans="2:6" x14ac:dyDescent="0.25">
      <c r="B202" s="1"/>
      <c r="C202" s="1"/>
    </row>
    <row r="203" spans="2:6" x14ac:dyDescent="0.25">
      <c r="B203" s="1"/>
      <c r="C203" s="1"/>
    </row>
    <row r="204" spans="2:6" x14ac:dyDescent="0.25">
      <c r="B204" s="1"/>
      <c r="C204" s="1"/>
    </row>
    <row r="205" spans="2:6" x14ac:dyDescent="0.25">
      <c r="B205" s="1"/>
      <c r="C205" s="1"/>
    </row>
    <row r="206" spans="2:6" x14ac:dyDescent="0.25">
      <c r="B206" s="1"/>
      <c r="C206" s="1"/>
    </row>
    <row r="207" spans="2:6" x14ac:dyDescent="0.25">
      <c r="B207" s="1"/>
      <c r="C207" s="1"/>
    </row>
    <row r="208" spans="2:6" x14ac:dyDescent="0.25">
      <c r="B208" s="1"/>
      <c r="C208" s="1"/>
    </row>
    <row r="209" spans="2:6" x14ac:dyDescent="0.25">
      <c r="B209" s="1"/>
      <c r="C209" s="1"/>
    </row>
    <row r="210" spans="2:6" x14ac:dyDescent="0.25">
      <c r="B210" s="1"/>
      <c r="C210" s="1"/>
    </row>
    <row r="211" spans="2:6" x14ac:dyDescent="0.25">
      <c r="B211" s="1"/>
      <c r="C211" s="1"/>
    </row>
    <row r="212" spans="2:6" x14ac:dyDescent="0.25">
      <c r="B212" s="1"/>
      <c r="C212" s="1"/>
    </row>
    <row r="213" spans="2:6" x14ac:dyDescent="0.25">
      <c r="B213" s="1"/>
      <c r="C213" s="1"/>
    </row>
    <row r="214" spans="2:6" x14ac:dyDescent="0.25">
      <c r="B214" s="1"/>
      <c r="C214" s="1"/>
    </row>
    <row r="215" spans="2:6" x14ac:dyDescent="0.25">
      <c r="B215" s="1"/>
      <c r="C215" s="1"/>
    </row>
    <row r="216" spans="2:6" ht="24.95" customHeight="1" x14ac:dyDescent="0.25">
      <c r="B216" s="102" t="s">
        <v>19</v>
      </c>
      <c r="C216" s="102"/>
      <c r="D216" s="102"/>
      <c r="E216" s="102"/>
      <c r="F216" s="102"/>
    </row>
    <row r="217" spans="2:6" x14ac:dyDescent="0.25">
      <c r="B217" s="1"/>
      <c r="C217" s="1"/>
    </row>
    <row r="218" spans="2:6" ht="30" customHeight="1" x14ac:dyDescent="0.25">
      <c r="B218" s="131" t="s">
        <v>156</v>
      </c>
      <c r="C218" s="131"/>
      <c r="D218" s="131"/>
      <c r="E218" s="131"/>
      <c r="F218" s="131"/>
    </row>
    <row r="219" spans="2:6" ht="15" customHeight="1" x14ac:dyDescent="0.25">
      <c r="B219" s="12"/>
      <c r="C219" s="12"/>
      <c r="D219" s="12"/>
      <c r="E219" s="30"/>
    </row>
    <row r="220" spans="2:6" ht="30" customHeight="1" x14ac:dyDescent="0.25">
      <c r="B220" s="68" t="s">
        <v>20</v>
      </c>
      <c r="C220" s="108" t="s">
        <v>104</v>
      </c>
      <c r="D220" s="109"/>
      <c r="E220" s="67" t="s">
        <v>1</v>
      </c>
      <c r="F220" s="71" t="s">
        <v>125</v>
      </c>
    </row>
    <row r="221" spans="2:6" ht="35.1" customHeight="1" x14ac:dyDescent="0.25">
      <c r="B221" s="54" t="s">
        <v>0</v>
      </c>
      <c r="C221" s="126" t="s">
        <v>72</v>
      </c>
      <c r="D221" s="127"/>
      <c r="E221" s="69">
        <f>SUM(I222)</f>
        <v>0</v>
      </c>
      <c r="F221" s="69">
        <f>SUM(J222)</f>
        <v>0</v>
      </c>
    </row>
    <row r="222" spans="2:6" ht="35.1" customHeight="1" x14ac:dyDescent="0.25">
      <c r="B222" s="53" t="s">
        <v>2</v>
      </c>
      <c r="C222" s="126" t="s">
        <v>73</v>
      </c>
      <c r="D222" s="127"/>
      <c r="E222" s="69">
        <f>SUM(E44+E52+E58+E66+E73+E81+E87+E98+E111+E117+E125+E133)</f>
        <v>2383390</v>
      </c>
      <c r="F222" s="69">
        <f>SUM(F44+F52+F58+F66+F73+F81+F87+F98+F111+F117+F125+F133)</f>
        <v>1814090</v>
      </c>
    </row>
    <row r="223" spans="2:6" ht="35.1" customHeight="1" x14ac:dyDescent="0.25">
      <c r="B223" s="53" t="s">
        <v>4</v>
      </c>
      <c r="C223" s="126" t="s">
        <v>74</v>
      </c>
      <c r="D223" s="127"/>
      <c r="E223" s="69">
        <v>0</v>
      </c>
      <c r="F223" s="69">
        <v>0</v>
      </c>
    </row>
    <row r="224" spans="2:6" ht="35.1" customHeight="1" x14ac:dyDescent="0.25">
      <c r="B224" s="53" t="s">
        <v>6</v>
      </c>
      <c r="C224" s="126" t="s">
        <v>75</v>
      </c>
      <c r="D224" s="127"/>
      <c r="E224" s="69">
        <f>SUM(E151+E156+E161+E166+E171+E176+E181+E190)</f>
        <v>1186200</v>
      </c>
      <c r="F224" s="69">
        <f>SUM(F151+F156+F161+F166+F171+F176+F181+F190)</f>
        <v>2554950</v>
      </c>
    </row>
    <row r="225" spans="2:6" ht="35.1" customHeight="1" x14ac:dyDescent="0.25">
      <c r="B225" s="53" t="s">
        <v>7</v>
      </c>
      <c r="C225" s="126" t="s">
        <v>76</v>
      </c>
      <c r="D225" s="127"/>
      <c r="E225" s="69">
        <v>0</v>
      </c>
      <c r="F225" s="69">
        <v>0</v>
      </c>
    </row>
    <row r="226" spans="2:6" ht="20.100000000000001" customHeight="1" x14ac:dyDescent="0.25">
      <c r="B226" s="105" t="s">
        <v>147</v>
      </c>
      <c r="C226" s="106"/>
      <c r="D226" s="107"/>
      <c r="E226" s="70">
        <f>SUM(E221:E225)</f>
        <v>3569590</v>
      </c>
      <c r="F226" s="70">
        <f>SUM(F221:F225)</f>
        <v>4369040</v>
      </c>
    </row>
    <row r="227" spans="2:6" ht="12.95" customHeight="1" x14ac:dyDescent="0.25">
      <c r="B227" s="4"/>
      <c r="C227" s="4"/>
      <c r="D227" s="5"/>
      <c r="E227" s="31"/>
    </row>
    <row r="228" spans="2:6" ht="12.95" customHeight="1" x14ac:dyDescent="0.25">
      <c r="B228" s="1"/>
      <c r="C228" s="1"/>
      <c r="D228" s="3"/>
      <c r="E228" s="32"/>
    </row>
    <row r="229" spans="2:6" ht="19.5" customHeight="1" x14ac:dyDescent="0.25">
      <c r="B229" s="132" t="s">
        <v>154</v>
      </c>
      <c r="C229" s="132"/>
      <c r="D229" s="132"/>
      <c r="E229" s="132"/>
      <c r="F229" s="132"/>
    </row>
    <row r="230" spans="2:6" ht="12.95" customHeight="1" x14ac:dyDescent="0.25">
      <c r="B230" s="12"/>
      <c r="C230" s="12"/>
      <c r="D230" s="12"/>
      <c r="E230"/>
    </row>
    <row r="231" spans="2:6" ht="30" customHeight="1" x14ac:dyDescent="0.25">
      <c r="B231" s="68"/>
      <c r="C231" s="108" t="s">
        <v>103</v>
      </c>
      <c r="D231" s="109"/>
      <c r="E231" s="71" t="s">
        <v>1</v>
      </c>
      <c r="F231" s="71" t="s">
        <v>125</v>
      </c>
    </row>
    <row r="232" spans="2:6" ht="15" customHeight="1" x14ac:dyDescent="0.25">
      <c r="B232" s="57" t="s">
        <v>94</v>
      </c>
      <c r="C232" s="103" t="s">
        <v>85</v>
      </c>
      <c r="D232" s="104"/>
      <c r="E232" s="69">
        <f>SUM(E44+E151+E156+E161+E166+E171+E176+E181)</f>
        <v>1305700</v>
      </c>
      <c r="F232" s="69">
        <f>SUM(F44+F151+F156+F161+F166+F171+F176+F181)</f>
        <v>2727450</v>
      </c>
    </row>
    <row r="233" spans="2:6" ht="15" customHeight="1" x14ac:dyDescent="0.25">
      <c r="B233" s="58" t="s">
        <v>95</v>
      </c>
      <c r="C233" s="103" t="s">
        <v>90</v>
      </c>
      <c r="D233" s="104"/>
      <c r="E233" s="69">
        <f>SUM(E52+E58+E66+E73+E81)</f>
        <v>1035500</v>
      </c>
      <c r="F233" s="69">
        <f>SUM(F52+F58+F66+F73+F81)</f>
        <v>534250</v>
      </c>
    </row>
    <row r="234" spans="2:6" ht="15" customHeight="1" x14ac:dyDescent="0.25">
      <c r="B234" s="58" t="s">
        <v>96</v>
      </c>
      <c r="C234" s="103" t="s">
        <v>86</v>
      </c>
      <c r="D234" s="104"/>
      <c r="E234" s="69">
        <f>SUM(E87)</f>
        <v>202490</v>
      </c>
      <c r="F234" s="69">
        <f>SUM(F87)</f>
        <v>0</v>
      </c>
    </row>
    <row r="235" spans="2:6" ht="15" customHeight="1" x14ac:dyDescent="0.25">
      <c r="B235" s="58" t="s">
        <v>97</v>
      </c>
      <c r="C235" s="103" t="s">
        <v>91</v>
      </c>
      <c r="D235" s="104"/>
      <c r="E235" s="69"/>
      <c r="F235" s="69"/>
    </row>
    <row r="236" spans="2:6" ht="15" customHeight="1" x14ac:dyDescent="0.25">
      <c r="B236" s="58" t="s">
        <v>98</v>
      </c>
      <c r="C236" s="103" t="s">
        <v>87</v>
      </c>
      <c r="D236" s="104"/>
      <c r="E236" s="69">
        <f>SUM(E98+E111+E117)</f>
        <v>839700</v>
      </c>
      <c r="F236" s="69">
        <f>SUM(F98+F111+F117)</f>
        <v>910540</v>
      </c>
    </row>
    <row r="237" spans="2:6" ht="15" customHeight="1" x14ac:dyDescent="0.25">
      <c r="B237" s="58" t="s">
        <v>99</v>
      </c>
      <c r="C237" s="103" t="s">
        <v>88</v>
      </c>
      <c r="D237" s="104"/>
      <c r="E237" s="69">
        <f>SUM(E125+E190)</f>
        <v>149800</v>
      </c>
      <c r="F237" s="69">
        <f>SUM(F125+F190)</f>
        <v>96800</v>
      </c>
    </row>
    <row r="238" spans="2:6" ht="15" customHeight="1" x14ac:dyDescent="0.25">
      <c r="B238" s="58" t="s">
        <v>100</v>
      </c>
      <c r="C238" s="103" t="s">
        <v>92</v>
      </c>
      <c r="D238" s="104"/>
      <c r="E238" s="69"/>
      <c r="F238" s="69"/>
    </row>
    <row r="239" spans="2:6" ht="15" customHeight="1" x14ac:dyDescent="0.25">
      <c r="B239" s="58" t="s">
        <v>101</v>
      </c>
      <c r="C239" s="103" t="s">
        <v>89</v>
      </c>
      <c r="D239" s="104"/>
      <c r="E239" s="69">
        <f>SUM(E133)</f>
        <v>36400</v>
      </c>
      <c r="F239" s="69">
        <f>SUM(F133)</f>
        <v>100000</v>
      </c>
    </row>
    <row r="240" spans="2:6" ht="15" customHeight="1" x14ac:dyDescent="0.25">
      <c r="B240" s="58" t="s">
        <v>102</v>
      </c>
      <c r="C240" s="103" t="s">
        <v>93</v>
      </c>
      <c r="D240" s="104"/>
      <c r="E240" s="69"/>
      <c r="F240" s="69"/>
    </row>
    <row r="241" spans="2:6" ht="20.100000000000001" customHeight="1" x14ac:dyDescent="0.25">
      <c r="B241" s="105" t="s">
        <v>147</v>
      </c>
      <c r="C241" s="106"/>
      <c r="D241" s="107"/>
      <c r="E241" s="70">
        <f>SUM(E232:E240)</f>
        <v>3569590</v>
      </c>
      <c r="F241" s="70">
        <f>SUM(F232:F240)</f>
        <v>4369040</v>
      </c>
    </row>
    <row r="242" spans="2:6" ht="12.95" customHeight="1" x14ac:dyDescent="0.25">
      <c r="B242" s="128"/>
      <c r="C242" s="128"/>
      <c r="D242" s="128"/>
      <c r="E242" s="128"/>
    </row>
    <row r="243" spans="2:6" ht="12.95" customHeight="1" x14ac:dyDescent="0.25">
      <c r="B243" s="129"/>
      <c r="C243" s="129"/>
      <c r="D243" s="129"/>
      <c r="E243" s="129"/>
    </row>
    <row r="244" spans="2:6" ht="28.5" customHeight="1" x14ac:dyDescent="0.25">
      <c r="B244" s="130" t="s">
        <v>155</v>
      </c>
      <c r="C244" s="130"/>
      <c r="D244" s="130"/>
      <c r="E244" s="130"/>
      <c r="F244" s="130"/>
    </row>
    <row r="245" spans="2:6" ht="12.95" customHeight="1" x14ac:dyDescent="0.25">
      <c r="B245" s="7"/>
      <c r="C245" s="7"/>
      <c r="D245" s="7"/>
      <c r="E245" s="33"/>
    </row>
    <row r="246" spans="2:6" ht="30" customHeight="1" x14ac:dyDescent="0.25">
      <c r="B246" s="121" t="s">
        <v>21</v>
      </c>
      <c r="C246" s="122"/>
      <c r="D246" s="123"/>
      <c r="E246" s="67" t="s">
        <v>1</v>
      </c>
      <c r="F246" s="71" t="s">
        <v>125</v>
      </c>
    </row>
    <row r="247" spans="2:6" ht="20.100000000000001" customHeight="1" x14ac:dyDescent="0.25">
      <c r="B247" s="2" t="s">
        <v>0</v>
      </c>
      <c r="C247" s="110" t="s">
        <v>3</v>
      </c>
      <c r="D247" s="93"/>
      <c r="E247" s="69">
        <f>SUM(E68+E70+E75+E77+E91+E120+E183)</f>
        <v>248290</v>
      </c>
      <c r="F247" s="69">
        <f>SUM(F68+F70+F75+F77+F91+F120+F183)</f>
        <v>246000</v>
      </c>
    </row>
    <row r="248" spans="2:6" ht="20.100000000000001" customHeight="1" x14ac:dyDescent="0.25">
      <c r="B248" s="2" t="s">
        <v>2</v>
      </c>
      <c r="C248" s="110" t="s">
        <v>8</v>
      </c>
      <c r="D248" s="93"/>
      <c r="E248" s="69">
        <f>SUM(E46+E54+E62+E78+E83+E93+E108+E113+E127+E135+E163+E168+E173+E178+E184+E192)</f>
        <v>1067300</v>
      </c>
      <c r="F248" s="69">
        <f>SUM(F46+F54+F62+F78+F83+F93+F108+F113+F127+F135+F163+F168+F173+F178+F184+F192)</f>
        <v>2033550</v>
      </c>
    </row>
    <row r="249" spans="2:6" ht="20.100000000000001" customHeight="1" x14ac:dyDescent="0.25">
      <c r="B249" s="2" t="s">
        <v>4</v>
      </c>
      <c r="C249" s="110" t="s">
        <v>32</v>
      </c>
      <c r="D249" s="93"/>
      <c r="E249" s="69">
        <f>SUM(E89+E102+E104+E114+E119+E136)</f>
        <v>400960</v>
      </c>
      <c r="F249" s="69">
        <f>SUM(F89+F102+F104+F114+F119+F136)</f>
        <v>235150</v>
      </c>
    </row>
    <row r="250" spans="2:6" ht="20.100000000000001" customHeight="1" x14ac:dyDescent="0.25">
      <c r="B250" s="2" t="s">
        <v>6</v>
      </c>
      <c r="C250" s="110" t="s">
        <v>12</v>
      </c>
      <c r="D250" s="93"/>
      <c r="E250" s="69">
        <f>SUM(E105)</f>
        <v>12840</v>
      </c>
      <c r="F250" s="69">
        <f>SUM(F105)</f>
        <v>69340</v>
      </c>
    </row>
    <row r="251" spans="2:6" ht="20.100000000000001" customHeight="1" x14ac:dyDescent="0.25">
      <c r="B251" s="2" t="s">
        <v>7</v>
      </c>
      <c r="C251" s="110" t="s">
        <v>13</v>
      </c>
      <c r="D251" s="93"/>
      <c r="E251" s="69">
        <f>SUM(E60+E63+E153)</f>
        <v>1385000</v>
      </c>
      <c r="F251" s="69">
        <f>SUM(F60+F63+F153)</f>
        <v>1385000</v>
      </c>
    </row>
    <row r="252" spans="2:6" ht="20.100000000000001" customHeight="1" x14ac:dyDescent="0.25">
      <c r="B252" s="2" t="s">
        <v>9</v>
      </c>
      <c r="C252" s="110" t="s">
        <v>22</v>
      </c>
      <c r="D252" s="93"/>
      <c r="E252" s="69">
        <f>SUM(E47+E55+E100+E128+E158)</f>
        <v>455200</v>
      </c>
      <c r="F252" s="69">
        <f>SUM(F47+F55+F100+F128+F158)</f>
        <v>383000</v>
      </c>
    </row>
    <row r="253" spans="2:6" ht="20.100000000000001" customHeight="1" x14ac:dyDescent="0.25">
      <c r="B253" s="2" t="s">
        <v>10</v>
      </c>
      <c r="C253" s="92" t="s">
        <v>153</v>
      </c>
      <c r="D253" s="93"/>
      <c r="E253" s="69">
        <f>SUM(E107)</f>
        <v>0</v>
      </c>
      <c r="F253" s="69">
        <f>SUM(F107)</f>
        <v>17000</v>
      </c>
    </row>
    <row r="254" spans="2:6" ht="20.100000000000001" customHeight="1" x14ac:dyDescent="0.25">
      <c r="B254" s="105" t="s">
        <v>147</v>
      </c>
      <c r="C254" s="106"/>
      <c r="D254" s="107"/>
      <c r="E254" s="70">
        <f>SUM(E247:E252)</f>
        <v>3569590</v>
      </c>
      <c r="F254" s="70">
        <f>SUM(F247:F253)</f>
        <v>4369040</v>
      </c>
    </row>
    <row r="256" spans="2:6" ht="30" customHeight="1" x14ac:dyDescent="0.25">
      <c r="B256" s="146" t="s">
        <v>161</v>
      </c>
      <c r="C256" s="146"/>
      <c r="D256" s="146"/>
      <c r="E256" s="146"/>
      <c r="F256" s="146"/>
    </row>
    <row r="257" spans="2:6" x14ac:dyDescent="0.25">
      <c r="B257" s="94"/>
      <c r="C257" s="94"/>
      <c r="D257" s="94"/>
      <c r="E257" s="94"/>
      <c r="F257" s="81"/>
    </row>
    <row r="258" spans="2:6" ht="40.5" customHeight="1" x14ac:dyDescent="0.25">
      <c r="B258" s="146" t="s">
        <v>164</v>
      </c>
      <c r="C258" s="146"/>
      <c r="D258" s="146"/>
      <c r="E258" s="146"/>
      <c r="F258" s="146"/>
    </row>
    <row r="259" spans="2:6" x14ac:dyDescent="0.25">
      <c r="B259" s="134"/>
      <c r="C259" s="134"/>
      <c r="D259" s="134"/>
      <c r="E259" s="134"/>
    </row>
    <row r="260" spans="2:6" x14ac:dyDescent="0.25">
      <c r="B260" s="134" t="s">
        <v>16</v>
      </c>
      <c r="C260" s="134"/>
      <c r="D260" s="134"/>
      <c r="E260" s="134"/>
    </row>
    <row r="261" spans="2:6" x14ac:dyDescent="0.25">
      <c r="B261" s="134" t="s">
        <v>17</v>
      </c>
      <c r="C261" s="134"/>
      <c r="D261" s="134"/>
      <c r="E261" s="134"/>
    </row>
    <row r="262" spans="2:6" x14ac:dyDescent="0.25">
      <c r="B262" s="134" t="s">
        <v>18</v>
      </c>
      <c r="C262" s="134"/>
      <c r="D262" s="134"/>
      <c r="E262" s="134"/>
    </row>
    <row r="263" spans="2:6" x14ac:dyDescent="0.25">
      <c r="B263" s="59"/>
      <c r="C263" s="59"/>
      <c r="D263" s="59"/>
      <c r="E263" s="59"/>
    </row>
    <row r="264" spans="2:6" x14ac:dyDescent="0.25">
      <c r="B264" s="94" t="s">
        <v>114</v>
      </c>
      <c r="C264" s="94"/>
      <c r="D264" s="94"/>
      <c r="E264" s="94"/>
    </row>
    <row r="265" spans="2:6" x14ac:dyDescent="0.25">
      <c r="B265" s="94" t="s">
        <v>15</v>
      </c>
      <c r="C265" s="94"/>
      <c r="D265" s="94"/>
      <c r="E265" s="94"/>
    </row>
    <row r="266" spans="2:6" ht="15" customHeight="1" x14ac:dyDescent="0.25">
      <c r="B266" s="94" t="s">
        <v>146</v>
      </c>
      <c r="C266" s="94"/>
      <c r="D266" s="94"/>
      <c r="E266" s="94"/>
      <c r="F266" s="94"/>
    </row>
    <row r="267" spans="2:6" x14ac:dyDescent="0.25">
      <c r="B267" s="133" t="s">
        <v>115</v>
      </c>
      <c r="C267" s="133"/>
      <c r="D267" s="133"/>
      <c r="E267" s="133"/>
    </row>
    <row r="268" spans="2:6" x14ac:dyDescent="0.25">
      <c r="B268" s="133" t="s">
        <v>116</v>
      </c>
      <c r="C268" s="133"/>
      <c r="D268" s="133"/>
      <c r="E268" s="133"/>
    </row>
  </sheetData>
  <mergeCells count="166">
    <mergeCell ref="B31:F31"/>
    <mergeCell ref="B37:D37"/>
    <mergeCell ref="B200:D200"/>
    <mergeCell ref="B142:D142"/>
    <mergeCell ref="B6:F6"/>
    <mergeCell ref="B7:F7"/>
    <mergeCell ref="B8:F8"/>
    <mergeCell ref="B9:F9"/>
    <mergeCell ref="B10:F10"/>
    <mergeCell ref="C35:F35"/>
    <mergeCell ref="C40:F40"/>
    <mergeCell ref="C140:F140"/>
    <mergeCell ref="C146:F146"/>
    <mergeCell ref="C198:F198"/>
    <mergeCell ref="B56:E56"/>
    <mergeCell ref="C52:D52"/>
    <mergeCell ref="C58:D58"/>
    <mergeCell ref="C92:D92"/>
    <mergeCell ref="B71:E71"/>
    <mergeCell ref="B54:B55"/>
    <mergeCell ref="B129:E129"/>
    <mergeCell ref="C118:D118"/>
    <mergeCell ref="B123:D123"/>
    <mergeCell ref="C126:D126"/>
    <mergeCell ref="B3:F3"/>
    <mergeCell ref="B11:F11"/>
    <mergeCell ref="B12:F12"/>
    <mergeCell ref="B13:F13"/>
    <mergeCell ref="B14:F14"/>
    <mergeCell ref="B15:F15"/>
    <mergeCell ref="B16:F16"/>
    <mergeCell ref="B17:F17"/>
    <mergeCell ref="B18:F18"/>
    <mergeCell ref="C127:C128"/>
    <mergeCell ref="B131:D131"/>
    <mergeCell ref="B256:F256"/>
    <mergeCell ref="B258:F258"/>
    <mergeCell ref="C133:D133"/>
    <mergeCell ref="C223:D223"/>
    <mergeCell ref="C157:D157"/>
    <mergeCell ref="C190:D190"/>
    <mergeCell ref="C191:D191"/>
    <mergeCell ref="C152:D152"/>
    <mergeCell ref="B149:D149"/>
    <mergeCell ref="B188:D188"/>
    <mergeCell ref="C237:D237"/>
    <mergeCell ref="C238:D238"/>
    <mergeCell ref="C239:D239"/>
    <mergeCell ref="C234:D234"/>
    <mergeCell ref="C235:D235"/>
    <mergeCell ref="C236:D236"/>
    <mergeCell ref="C156:D156"/>
    <mergeCell ref="C134:D134"/>
    <mergeCell ref="C181:D181"/>
    <mergeCell ref="C221:D221"/>
    <mergeCell ref="C222:D222"/>
    <mergeCell ref="C224:D224"/>
    <mergeCell ref="B42:D42"/>
    <mergeCell ref="B77:B78"/>
    <mergeCell ref="C77:C78"/>
    <mergeCell ref="C103:D103"/>
    <mergeCell ref="B104:B105"/>
    <mergeCell ref="C104:C105"/>
    <mergeCell ref="B113:B114"/>
    <mergeCell ref="C111:D111"/>
    <mergeCell ref="B109:E109"/>
    <mergeCell ref="C45:D45"/>
    <mergeCell ref="C99:D99"/>
    <mergeCell ref="C112:D112"/>
    <mergeCell ref="C74:D74"/>
    <mergeCell ref="C73:D73"/>
    <mergeCell ref="B94:E94"/>
    <mergeCell ref="C66:D66"/>
    <mergeCell ref="C67:D67"/>
    <mergeCell ref="C88:D88"/>
    <mergeCell ref="B85:D85"/>
    <mergeCell ref="C87:D87"/>
    <mergeCell ref="C113:C114"/>
    <mergeCell ref="C98:D98"/>
    <mergeCell ref="C106:D106"/>
    <mergeCell ref="C90:D90"/>
    <mergeCell ref="B268:E268"/>
    <mergeCell ref="B259:E259"/>
    <mergeCell ref="B260:E260"/>
    <mergeCell ref="B261:E261"/>
    <mergeCell ref="B262:E262"/>
    <mergeCell ref="B264:E264"/>
    <mergeCell ref="B265:E265"/>
    <mergeCell ref="B267:E267"/>
    <mergeCell ref="B50:D50"/>
    <mergeCell ref="B115:E115"/>
    <mergeCell ref="B65:E65"/>
    <mergeCell ref="C151:D151"/>
    <mergeCell ref="C101:D101"/>
    <mergeCell ref="B96:D96"/>
    <mergeCell ref="C69:D69"/>
    <mergeCell ref="C76:D76"/>
    <mergeCell ref="C125:D125"/>
    <mergeCell ref="B127:B128"/>
    <mergeCell ref="B107:B108"/>
    <mergeCell ref="C107:C108"/>
    <mergeCell ref="C119:C120"/>
    <mergeCell ref="C81:D81"/>
    <mergeCell ref="C82:D82"/>
    <mergeCell ref="C135:C136"/>
    <mergeCell ref="B246:D246"/>
    <mergeCell ref="C248:D248"/>
    <mergeCell ref="C249:D249"/>
    <mergeCell ref="C250:D250"/>
    <mergeCell ref="C251:D251"/>
    <mergeCell ref="C182:D182"/>
    <mergeCell ref="C183:C184"/>
    <mergeCell ref="C225:D225"/>
    <mergeCell ref="B242:E242"/>
    <mergeCell ref="B243:E243"/>
    <mergeCell ref="B244:F244"/>
    <mergeCell ref="B218:F218"/>
    <mergeCell ref="B229:F229"/>
    <mergeCell ref="B1:E1"/>
    <mergeCell ref="B4:E4"/>
    <mergeCell ref="B5:E5"/>
    <mergeCell ref="B19:E19"/>
    <mergeCell ref="B20:E20"/>
    <mergeCell ref="B21:E21"/>
    <mergeCell ref="B22:E22"/>
    <mergeCell ref="B23:E23"/>
    <mergeCell ref="B62:B63"/>
    <mergeCell ref="C62:C63"/>
    <mergeCell ref="B39:E39"/>
    <mergeCell ref="C61:D61"/>
    <mergeCell ref="B30:D30"/>
    <mergeCell ref="C44:D44"/>
    <mergeCell ref="B46:B47"/>
    <mergeCell ref="C46:C47"/>
    <mergeCell ref="C53:D53"/>
    <mergeCell ref="C59:D59"/>
    <mergeCell ref="B24:E24"/>
    <mergeCell ref="B25:E25"/>
    <mergeCell ref="B26:E26"/>
    <mergeCell ref="B27:E27"/>
    <mergeCell ref="B28:E28"/>
    <mergeCell ref="C54:C55"/>
    <mergeCell ref="C253:D253"/>
    <mergeCell ref="B266:F266"/>
    <mergeCell ref="B138:D138"/>
    <mergeCell ref="B195:D195"/>
    <mergeCell ref="C161:D161"/>
    <mergeCell ref="C162:D162"/>
    <mergeCell ref="C166:D166"/>
    <mergeCell ref="C167:D167"/>
    <mergeCell ref="C171:D171"/>
    <mergeCell ref="C172:D172"/>
    <mergeCell ref="C176:D176"/>
    <mergeCell ref="C177:D177"/>
    <mergeCell ref="B216:F216"/>
    <mergeCell ref="B257:E257"/>
    <mergeCell ref="C240:D240"/>
    <mergeCell ref="B241:D241"/>
    <mergeCell ref="C231:D231"/>
    <mergeCell ref="B254:D254"/>
    <mergeCell ref="C233:D233"/>
    <mergeCell ref="C220:D220"/>
    <mergeCell ref="B226:D226"/>
    <mergeCell ref="C232:D232"/>
    <mergeCell ref="C252:D252"/>
    <mergeCell ref="C247:D247"/>
  </mergeCells>
  <phoneticPr fontId="19" type="noConversion"/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Matea Rešetar</cp:lastModifiedBy>
  <cp:lastPrinted>2023-05-03T07:59:05Z</cp:lastPrinted>
  <dcterms:created xsi:type="dcterms:W3CDTF">2020-11-24T20:22:12Z</dcterms:created>
  <dcterms:modified xsi:type="dcterms:W3CDTF">2023-05-04T08:04:35Z</dcterms:modified>
</cp:coreProperties>
</file>