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P:\GRADSKO_VIJECE\VIJEĆE 2023\25. SJEDNICA - 14.12.2023\5. TOČKA - III. ID PRORAČUNA ZA 2023\"/>
    </mc:Choice>
  </mc:AlternateContent>
  <xr:revisionPtr revIDLastSave="0" documentId="13_ncr:1_{AB8873D4-CFC0-4038-B3CC-17E1FBAECD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E53" i="1"/>
  <c r="E56" i="1"/>
  <c r="E62" i="1"/>
  <c r="E74" i="1"/>
  <c r="E64" i="1"/>
  <c r="E69" i="1"/>
  <c r="E81" i="1"/>
  <c r="E100" i="1"/>
  <c r="E109" i="1"/>
  <c r="E117" i="1"/>
  <c r="E123" i="1"/>
  <c r="E235" i="1"/>
  <c r="F235" i="1"/>
  <c r="E234" i="1"/>
  <c r="E236" i="1"/>
  <c r="E237" i="1"/>
  <c r="E238" i="1"/>
  <c r="E239" i="1"/>
  <c r="E240" i="1"/>
  <c r="E241" i="1"/>
  <c r="E242" i="1"/>
  <c r="F241" i="1"/>
  <c r="F240" i="1"/>
  <c r="F239" i="1"/>
  <c r="F238" i="1"/>
  <c r="F237" i="1"/>
  <c r="F236" i="1"/>
  <c r="F234" i="1"/>
  <c r="F242" i="1" s="1"/>
  <c r="E199" i="1"/>
  <c r="E201" i="1"/>
  <c r="E203" i="1"/>
  <c r="F203" i="1"/>
  <c r="F201" i="1"/>
  <c r="F199" i="1"/>
  <c r="E68" i="1"/>
  <c r="E170" i="1" l="1"/>
  <c r="E165" i="1"/>
  <c r="E160" i="1"/>
  <c r="E155" i="1"/>
  <c r="E150" i="1"/>
  <c r="E122" i="1"/>
  <c r="E116" i="1"/>
  <c r="E226" i="1" s="1"/>
  <c r="E108" i="1"/>
  <c r="E99" i="1"/>
  <c r="E80" i="1"/>
  <c r="E73" i="1"/>
  <c r="E61" i="1"/>
  <c r="E52" i="1"/>
  <c r="E220" i="1" s="1"/>
  <c r="E44" i="1"/>
  <c r="E179" i="1"/>
  <c r="E178" i="1" s="1"/>
  <c r="F179" i="1"/>
  <c r="F140" i="1"/>
  <c r="F123" i="1"/>
  <c r="F122" i="1"/>
  <c r="E224" i="1" l="1"/>
  <c r="F100" i="1"/>
  <c r="E94" i="1"/>
  <c r="E93" i="1" s="1"/>
  <c r="F53" i="1"/>
  <c r="E128" i="1" l="1"/>
  <c r="E200" i="1" s="1"/>
  <c r="E223" i="1"/>
  <c r="F69" i="1"/>
  <c r="F68" i="1" s="1"/>
  <c r="F74" i="1"/>
  <c r="F64" i="1"/>
  <c r="F62" i="1"/>
  <c r="F56" i="1"/>
  <c r="F94" i="1"/>
  <c r="F93" i="1" s="1"/>
  <c r="F99" i="1"/>
  <c r="F109" i="1"/>
  <c r="F88" i="1"/>
  <c r="F85" i="1"/>
  <c r="F83" i="1"/>
  <c r="F81" i="1"/>
  <c r="F80" i="1" s="1"/>
  <c r="F223" i="1" s="1"/>
  <c r="F171" i="1"/>
  <c r="F170" i="1" s="1"/>
  <c r="F166" i="1"/>
  <c r="F165" i="1"/>
  <c r="F161" i="1"/>
  <c r="F160" i="1"/>
  <c r="F156" i="1"/>
  <c r="F155" i="1"/>
  <c r="F146" i="1"/>
  <c r="F45" i="1"/>
  <c r="F151" i="1"/>
  <c r="F150" i="1"/>
  <c r="F117" i="1"/>
  <c r="F178" i="1"/>
  <c r="F145" i="1"/>
  <c r="F139" i="1"/>
  <c r="F184" i="1" s="1"/>
  <c r="F202" i="1" s="1"/>
  <c r="F116" i="1"/>
  <c r="F226" i="1" s="1"/>
  <c r="F108" i="1"/>
  <c r="F224" i="1" s="1"/>
  <c r="F52" i="1"/>
  <c r="F44" i="1"/>
  <c r="F219" i="1" l="1"/>
  <c r="F73" i="1"/>
  <c r="F61" i="1"/>
  <c r="E140" i="1"/>
  <c r="E139" i="1" s="1"/>
  <c r="E146" i="1"/>
  <c r="E145" i="1" s="1"/>
  <c r="E184" i="1" l="1"/>
  <c r="E202" i="1" s="1"/>
  <c r="E204" i="1" s="1"/>
  <c r="E219" i="1"/>
  <c r="E228" i="1" s="1"/>
  <c r="F128" i="1"/>
  <c r="F200" i="1" s="1"/>
  <c r="F220" i="1"/>
  <c r="F204" i="1"/>
  <c r="F228" i="1"/>
</calcChain>
</file>

<file path=xl/sharedStrings.xml><?xml version="1.0" encoding="utf-8"?>
<sst xmlns="http://schemas.openxmlformats.org/spreadsheetml/2006/main" count="255" uniqueCount="164">
  <si>
    <t>1.</t>
  </si>
  <si>
    <t>planirano</t>
  </si>
  <si>
    <t>2.</t>
  </si>
  <si>
    <t>Komunalni doprinosi</t>
  </si>
  <si>
    <t>3.</t>
  </si>
  <si>
    <t>GRAĐEVINE KOMUNALNE INFRASTRUKTURE KOJE ĆE SE GRADITI U UREĐENIM DIJELOVIMA GRAĐEVINSKOG PODRUČJA</t>
  </si>
  <si>
    <t>4.</t>
  </si>
  <si>
    <t>5.</t>
  </si>
  <si>
    <t>Kapitalne pomoći</t>
  </si>
  <si>
    <t>6.</t>
  </si>
  <si>
    <t>7.</t>
  </si>
  <si>
    <t>8.</t>
  </si>
  <si>
    <t>Prihodi od prodaje nefinancijske imovine</t>
  </si>
  <si>
    <t>Namjenski primici od zaduživanja</t>
  </si>
  <si>
    <t>POSTOJEĆE GRAĐEVINE KOMUNALNE INFRASTRUKTURE KOJE ĆE SE REKONSTRUIRATI I NAČIN REKONSTRUKCIJE</t>
  </si>
  <si>
    <t>ZAGREBAČKA ŽUPANIJA</t>
  </si>
  <si>
    <t>GRAD IVANIĆ-GRAD</t>
  </si>
  <si>
    <t>GRADSKO VIJEĆE</t>
  </si>
  <si>
    <t>R   E   K   A   P   I   T   U   L   A   C   I   J   A</t>
  </si>
  <si>
    <t xml:space="preserve">       G  R  A  Đ  E  V  I  N  E</t>
  </si>
  <si>
    <t>I Z V O R    F I N A N C I R A N J A</t>
  </si>
  <si>
    <t>Višak prihoda, namjenski prihodi</t>
  </si>
  <si>
    <t xml:space="preserve"> -  kapitalne pomoći</t>
  </si>
  <si>
    <t xml:space="preserve"> -  komunalni doprinos</t>
  </si>
  <si>
    <t>izvor financiranja</t>
  </si>
  <si>
    <t xml:space="preserve"> -  višak prihoda, namjenski prihodi</t>
  </si>
  <si>
    <t xml:space="preserve"> -  prihodi od prodaje nefinancijske imovine</t>
  </si>
  <si>
    <t xml:space="preserve"> -  namjenski primici od zaduživanja</t>
  </si>
  <si>
    <t xml:space="preserve">2.  </t>
  </si>
  <si>
    <t>Naknada za pridobivanje energetskih mineralnih sirovina, rudna renta</t>
  </si>
  <si>
    <t>Zelenjak - izgradnja krova tribine</t>
  </si>
  <si>
    <t>Zelenjak - uređenje</t>
  </si>
  <si>
    <t>Izgradnja sportskog igrališta u Dubrovčaku lijevom</t>
  </si>
  <si>
    <t>Izgradnja praga na rijeci Lonji kod Naftalana</t>
  </si>
  <si>
    <t>Izrada projektne dokumentacije za nogostup u Naftalanskoj ulici</t>
  </si>
  <si>
    <t xml:space="preserve">1.  </t>
  </si>
  <si>
    <t>GRAĐEVINE KOMUNALNE INFRASTRUKTURE KOJE ĆE SE GRADITI RADI UREĐENJA                              NEUREĐENIH DIJELOVA GRAĐEVINSKOG PODRUČJA</t>
  </si>
  <si>
    <t xml:space="preserve"> GRAĐEVINE KOMUNALNE INFRASTRUKTURE KOJE ĆE SE UKLANJATI</t>
  </si>
  <si>
    <t xml:space="preserve"> -  naknada za pridobivanje energ. min. sirovina, rudna renta</t>
  </si>
  <si>
    <t>9.</t>
  </si>
  <si>
    <t>NOGOSTUP U ULICI S. ŠKRINJARA</t>
  </si>
  <si>
    <t>Izrada projektne dokumentacije za nogostup u ulici S. Škrinjara i djelomična sanacija ceste</t>
  </si>
  <si>
    <t>NOGOSTUP U NAFTALANSKOJ ULICI</t>
  </si>
  <si>
    <t>Izgradnja cesta u novim stambenim zonama</t>
  </si>
  <si>
    <t>ZELENJAK - UREĐENJE</t>
  </si>
  <si>
    <t xml:space="preserve">Zelenjak - splash park  </t>
  </si>
  <si>
    <t>PRAG NA RIJECI LONJI KOD NAFTALANA</t>
  </si>
  <si>
    <t>SPORTSKO IGRALIŠTE U DUBROVČAKU LIJEVOM</t>
  </si>
  <si>
    <t>NOVO GROBLJE</t>
  </si>
  <si>
    <t>Izrada projektne dokumentacije za Novo groblje</t>
  </si>
  <si>
    <t>U  K  U  P  N  O    EURA :</t>
  </si>
  <si>
    <t>CESTE U NOVIM STAMBENIM ZONAMA</t>
  </si>
  <si>
    <t>Izrada projektne dokum. za uređenje prometnica u starom gradu</t>
  </si>
  <si>
    <t>Rekonstrukcija Hercegovačke ulice i ulice S. Gregorka</t>
  </si>
  <si>
    <t>HERCEGOVAČKA ULICA I ULICA S. GREGORKA</t>
  </si>
  <si>
    <t>PROMETNICE U STAROM GRADU</t>
  </si>
  <si>
    <t>KROV NA GRADSKOJ TRŽNICI MAZNICA</t>
  </si>
  <si>
    <t>Građevine komunalne infrastrukture  koje će se graditi radi uređenja neuređenih dijelova građ. područja</t>
  </si>
  <si>
    <t>Građevine komunalne infrastrukture  koje će se graditi u uređenim dijelovima građ. područja</t>
  </si>
  <si>
    <t>Građevine komunalne infrastrukture  koje će se graditi izvan građevinskog područja</t>
  </si>
  <si>
    <t>Postojeće građevine komunalne infrastrukture  koje će se rekonstruirati i način rekonstrukcije</t>
  </si>
  <si>
    <t>Građevine komunalne infrastrukture  koje će se uklanjati</t>
  </si>
  <si>
    <t>GRAĐEVINE KOMUNALNE INFRASTRUKTURE KOJE ĆE SE GRADITI IZVAN GRAĐEVINSKOG PODRUČJA</t>
  </si>
  <si>
    <t>Točan opseg i vrijednost radova gradnje objekata i uređaja komunalne infrastrukture utvrditi će se nakon ishođenja tehničke dokumentacije i provedbe postupka javne nabave.</t>
  </si>
  <si>
    <t>PLANIRANO</t>
  </si>
  <si>
    <r>
      <rPr>
        <b/>
        <i/>
        <sz val="10"/>
        <color theme="1"/>
        <rFont val="Arial"/>
        <family val="2"/>
        <charset val="238"/>
      </rPr>
      <t>1.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radi uređenja neuređenih dijelova građ. područja</t>
    </r>
  </si>
  <si>
    <r>
      <rPr>
        <b/>
        <i/>
        <sz val="10"/>
        <color theme="1"/>
        <rFont val="Arial"/>
        <family val="2"/>
        <charset val="238"/>
      </rPr>
      <t>2.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u uređenim dijelovima građ. područja</t>
    </r>
  </si>
  <si>
    <r>
      <rPr>
        <b/>
        <i/>
        <sz val="10"/>
        <color theme="1"/>
        <rFont val="Arial"/>
        <family val="2"/>
        <charset val="238"/>
      </rPr>
      <t xml:space="preserve">3. </t>
    </r>
    <r>
      <rPr>
        <i/>
        <sz val="10"/>
        <color theme="1"/>
        <rFont val="Arial"/>
        <family val="2"/>
        <charset val="238"/>
      </rPr>
      <t xml:space="preserve">  Građevine komunalne infrastrukture  koje će se graditi izvan građevinskog područja</t>
    </r>
  </si>
  <si>
    <r>
      <rPr>
        <b/>
        <i/>
        <sz val="10"/>
        <color theme="1"/>
        <rFont val="Arial"/>
        <family val="2"/>
        <charset val="238"/>
      </rPr>
      <t>4.</t>
    </r>
    <r>
      <rPr>
        <i/>
        <sz val="10"/>
        <color theme="1"/>
        <rFont val="Arial"/>
        <family val="2"/>
        <charset val="238"/>
      </rPr>
      <t xml:space="preserve">   Postojeće građevine komunalne infrastrukture  koje će se rekonstruirati i način rekonstrukcije</t>
    </r>
  </si>
  <si>
    <r>
      <rPr>
        <b/>
        <i/>
        <sz val="10"/>
        <color theme="1"/>
        <rFont val="Arial"/>
        <family val="2"/>
        <charset val="238"/>
      </rPr>
      <t>5.</t>
    </r>
    <r>
      <rPr>
        <i/>
        <sz val="10"/>
        <color theme="1"/>
        <rFont val="Arial"/>
        <family val="2"/>
        <charset val="238"/>
      </rPr>
      <t xml:space="preserve">   Građevine komunalne infrastrukture  koje će se uklanjati</t>
    </r>
  </si>
  <si>
    <t>NERAZVRSTANE CESTE</t>
  </si>
  <si>
    <t>JAVNA PARKIRALIŠTA</t>
  </si>
  <si>
    <t>JAVNE ZELENE POVRŠINE</t>
  </si>
  <si>
    <t>GRAĐEVINE I UREĐAJI JAVNE NAMJENE</t>
  </si>
  <si>
    <t>GROBLJA I KREMATORIJI NA GROBLJIMA</t>
  </si>
  <si>
    <t>JAVNE PROM. POVRŠ. NA KOJIMA NIJE DOPUŠTEN PROMET MOT. VOZILIMA</t>
  </si>
  <si>
    <t>JAVNE GARAŽE</t>
  </si>
  <si>
    <t>JAVNA RASVJETA</t>
  </si>
  <si>
    <t>GRAĐEVINE NAMJENJENE OBAVLJANJU JAVNOG PRIJEVOZA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</si>
  <si>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</si>
  <si>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</si>
  <si>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</si>
  <si>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</si>
  <si>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</si>
  <si>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</si>
  <si>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</si>
  <si>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</si>
  <si>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</si>
  <si>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>GRAĐEVINE KOMUNALNE INFRASTRUKTURE</t>
  </si>
  <si>
    <t>GRAĐEVINSKA PODRUČJA</t>
  </si>
  <si>
    <t xml:space="preserve">                                                                                    </t>
  </si>
  <si>
    <t xml:space="preserve">                                                                                     </t>
  </si>
  <si>
    <t>10.</t>
  </si>
  <si>
    <t>11.</t>
  </si>
  <si>
    <t>12.</t>
  </si>
  <si>
    <t>13.</t>
  </si>
  <si>
    <t>Izgradnja Šetnice uz rijeku Lonju od Plinskog mosta do kanala Žeravinec</t>
  </si>
  <si>
    <t>ŠETNICA UZ RIJEKU LONJU OD PLINSKOG MOSTA DO KANALA ŽERAVINEC</t>
  </si>
  <si>
    <t>14.</t>
  </si>
  <si>
    <t>NOVI IZNOS</t>
  </si>
  <si>
    <t>novi iznos</t>
  </si>
  <si>
    <t>OBRTNIČKA ULICA U OPATINCU</t>
  </si>
  <si>
    <t>Rekonstrukcija Obrtničke ulice u Opatincu</t>
  </si>
  <si>
    <t>Rekonstrukcija ulice kralja Tomislava i Dubrovačke ulice</t>
  </si>
  <si>
    <t>ULICA KRALJA TOMISLAVA I DUBROVAČKA ULICA</t>
  </si>
  <si>
    <t>KOLODVORSKA ULICA I ULICA FRANJE JURINCA</t>
  </si>
  <si>
    <t>Rekonstrukcija Kolodvorske ulice i ulice F. Jurinca</t>
  </si>
  <si>
    <t xml:space="preserve">TARNO ULICA </t>
  </si>
  <si>
    <t>Rekonstrukcija Tarno ulice u naselju Tarno</t>
  </si>
  <si>
    <t>Izgradnja kružnog raskrižja ŽC 3041 u ulici Sloboda</t>
  </si>
  <si>
    <t>IZGRADNJA KRUŽNOG RASKRIŽJA ŽC 3041 U ULICE SLOBODA</t>
  </si>
  <si>
    <t>Zelenjak - padel igralište</t>
  </si>
  <si>
    <t xml:space="preserve"> -  opći prihodi i primici</t>
  </si>
  <si>
    <t>Rekonstrukcija nogostupa ulica Zaklepica - ulica Gorenci</t>
  </si>
  <si>
    <t>Troškovi građenja procjenjuju se na temelju troškova građenja usporedivih građevina komunalne infrastrukture u godini koja prethodi planskom razdoblju i zabilježenog indeksa povećanja, odnosno smanjenja troškova građenja.</t>
  </si>
  <si>
    <r>
      <t xml:space="preserve">UKUPNO </t>
    </r>
    <r>
      <rPr>
        <b/>
        <sz val="10"/>
        <color theme="1"/>
        <rFont val="Calibri"/>
        <family val="2"/>
        <charset val="238"/>
      </rPr>
      <t xml:space="preserve">€ </t>
    </r>
    <r>
      <rPr>
        <b/>
        <sz val="10"/>
        <color theme="1"/>
        <rFont val="Arial"/>
        <family val="2"/>
        <charset val="238"/>
      </rPr>
      <t>:</t>
    </r>
  </si>
  <si>
    <t>15.</t>
  </si>
  <si>
    <t>16.</t>
  </si>
  <si>
    <t>17.</t>
  </si>
  <si>
    <t>18.</t>
  </si>
  <si>
    <t>19.</t>
  </si>
  <si>
    <t>Opći prihodi i primici</t>
  </si>
  <si>
    <t xml:space="preserve">Za građevine komunalne infrastrukture planiran je iznos po stavkama: </t>
  </si>
  <si>
    <t>Sredstva za realizaciju Programa građenja komunalne infrastrukture planiraju se iz izvora:</t>
  </si>
  <si>
    <t>Za gradnju objekata komunalne infrastrukture ovisno o građevinskom području, planiran je iznos po stavkama:</t>
  </si>
  <si>
    <t>20.</t>
  </si>
  <si>
    <t>Programa građenja komunalne infrastrukture na području                            Grada Ivanić-Grada za 2023. godinu</t>
  </si>
  <si>
    <t xml:space="preserve">REPUBLIKA HRVATSKA </t>
  </si>
  <si>
    <t>URBROJ:</t>
  </si>
  <si>
    <t xml:space="preserve">KLASA:                                                                                 Predsjednik Gradskog vijeća: </t>
  </si>
  <si>
    <t>Ivanić-Grad, ___________ 2023.                                          Željko Pongrac, pravnik kriminalist</t>
  </si>
  <si>
    <t xml:space="preserve"> - kapitalne pomoći</t>
  </si>
  <si>
    <t xml:space="preserve"> - višak prihoda, namjenski prihodi</t>
  </si>
  <si>
    <t>PROŠIRENJE GROBLJA U POSAVSKIM BREGIMA</t>
  </si>
  <si>
    <t>Sanacija od potresa oštećenog ravnog krova na tržnici Maznica</t>
  </si>
  <si>
    <t xml:space="preserve"> -  komunalna naknada</t>
  </si>
  <si>
    <t>Komunalna naknada</t>
  </si>
  <si>
    <r>
      <t xml:space="preserve">Ukupno novi iznos za realizaciju III. izmjena i dopuna Programa građenja komunalne infrastrukture na području Grada Ivanić-Grada za 2023. godinu iznosi 2.290.095,00 </t>
    </r>
    <r>
      <rPr>
        <sz val="10"/>
        <rFont val="Calibri"/>
        <family val="2"/>
        <charset val="238"/>
      </rPr>
      <t>€</t>
    </r>
    <r>
      <rPr>
        <sz val="10"/>
        <rFont val="Arial"/>
        <family val="2"/>
        <charset val="238"/>
      </rPr>
      <t>.</t>
    </r>
  </si>
  <si>
    <t>Ove III. izmjene i dopune Programa građenja komunalne infrastrukture na području Grada Ivanić-Grada za 2023. godinu sastavni su dio III. izmjena i dopuna Proračuna Grada Ivanić-Grada za 2023. godinu, a stupaju na snagu prvoga dana od dana objave u Službenom glasniku Grada Ivanić-Grada.</t>
  </si>
  <si>
    <t>Ove III. izmjene i dopune Programa građenja komunalne infrastrukture sadrže procjenu troškova građenja određene komunalne infrastrukture s naznakom izvora financiranja.</t>
  </si>
  <si>
    <t>III. IZMJENE I DOPUNE</t>
  </si>
  <si>
    <t>Ovim III. izmjenama i dopunama Programa građenja komunalne infrastrukture utvrđuje se komunalna infrastruktura koja će se graditi u Gradu Ivanić-Gradu u 2023. godini, sukladno odredbama Zakona o komunalnom gospodarstvu (Narodne novine, broj 68/18, 110/18 i 32/20).</t>
  </si>
  <si>
    <r>
      <rPr>
        <sz val="10"/>
        <rFont val="Arial"/>
        <family val="2"/>
        <charset val="238"/>
      </rPr>
      <t>III.</t>
    </r>
    <r>
      <rPr>
        <sz val="10"/>
        <color theme="1"/>
        <rFont val="Arial"/>
        <family val="2"/>
        <charset val="238"/>
      </rPr>
      <t xml:space="preserve"> izmjene i dopune Programa građenja komunalne infrastrukture izrađene su i donose se u skladu s izvješćem o stanju u prostoru, potrebama uređenja zemljišta planiranog prostornim planom i planom razvojnih programa koji se donose na temelju posebnih propisa.</t>
    </r>
  </si>
  <si>
    <t>Ove III. izmjene i dopune Programa građenja komunalne infrastrukture sadrže procjenu troškova projektiranja, revizije, građenja, provedbe stručnog nadzora građenja i provedbe vođenja projekta građenja komunalne infrastrukture s naznakom izvora njihova financiranja.</t>
  </si>
  <si>
    <t>Na temelju članka 67. Zakona o komunalnom gospodarstvu (Narodne novine, broj 68/18, 110/18, 32/20) i članka 35. Statuta Grada Ivanić-Grada (Službeni glasnik Grada Ivanić-Grada, broj 01/21, 04/22), Gradsko vijeće Grada Ivanić-Grada na svojoj ___. sjednici održanoj dana ___________ 2023.  godine donijelo je sljedeće</t>
  </si>
  <si>
    <t>Zakonom o komunalnom gospodarstvu (čl. 68. stavak 2.) propisano je da se Programom građenja određuju:</t>
  </si>
  <si>
    <r>
      <t xml:space="preserve"> </t>
    </r>
    <r>
      <rPr>
        <b/>
        <i/>
        <sz val="10"/>
        <color theme="1"/>
        <rFont val="Arial"/>
        <family val="2"/>
        <charset val="238"/>
      </rPr>
      <t>A.</t>
    </r>
    <r>
      <rPr>
        <i/>
        <sz val="10"/>
        <color theme="1"/>
        <rFont val="Arial"/>
        <family val="2"/>
        <charset val="238"/>
      </rPr>
      <t xml:space="preserve">   nerazvrstane ceste</t>
    </r>
  </si>
  <si>
    <r>
      <rPr>
        <b/>
        <i/>
        <sz val="10"/>
        <color theme="1"/>
        <rFont val="Arial"/>
        <family val="2"/>
        <charset val="238"/>
      </rPr>
      <t xml:space="preserve"> B. </t>
    </r>
    <r>
      <rPr>
        <i/>
        <sz val="10"/>
        <color theme="1"/>
        <rFont val="Arial"/>
        <family val="2"/>
        <charset val="238"/>
      </rPr>
      <t xml:space="preserve">  javne prometne površine na kojima nije dopušten promet motornih vozila</t>
    </r>
  </si>
  <si>
    <r>
      <t xml:space="preserve"> </t>
    </r>
    <r>
      <rPr>
        <b/>
        <i/>
        <sz val="10"/>
        <color theme="1"/>
        <rFont val="Arial"/>
        <family val="2"/>
        <charset val="238"/>
      </rPr>
      <t xml:space="preserve">C. </t>
    </r>
    <r>
      <rPr>
        <i/>
        <sz val="10"/>
        <color theme="1"/>
        <rFont val="Arial"/>
        <family val="2"/>
        <charset val="238"/>
      </rPr>
      <t xml:space="preserve">  javna parkirališta </t>
    </r>
  </si>
  <si>
    <r>
      <rPr>
        <b/>
        <i/>
        <sz val="10"/>
        <color theme="1"/>
        <rFont val="Arial"/>
        <family val="2"/>
        <charset val="238"/>
      </rPr>
      <t xml:space="preserve"> D.</t>
    </r>
    <r>
      <rPr>
        <i/>
        <sz val="10"/>
        <color theme="1"/>
        <rFont val="Arial"/>
        <family val="2"/>
        <charset val="238"/>
      </rPr>
      <t xml:space="preserve">   javne garaže</t>
    </r>
  </si>
  <si>
    <r>
      <t xml:space="preserve"> </t>
    </r>
    <r>
      <rPr>
        <b/>
        <i/>
        <sz val="10"/>
        <color theme="1"/>
        <rFont val="Arial"/>
        <family val="2"/>
        <charset val="238"/>
      </rPr>
      <t>E.</t>
    </r>
    <r>
      <rPr>
        <i/>
        <sz val="10"/>
        <color theme="1"/>
        <rFont val="Arial"/>
        <family val="2"/>
        <charset val="238"/>
      </rPr>
      <t xml:space="preserve">   javne zelene površine</t>
    </r>
  </si>
  <si>
    <r>
      <t xml:space="preserve"> </t>
    </r>
    <r>
      <rPr>
        <b/>
        <i/>
        <sz val="10"/>
        <color theme="1"/>
        <rFont val="Arial"/>
        <family val="2"/>
        <charset val="238"/>
      </rPr>
      <t xml:space="preserve">F.  </t>
    </r>
    <r>
      <rPr>
        <i/>
        <sz val="10"/>
        <color theme="1"/>
        <rFont val="Arial"/>
        <family val="2"/>
        <charset val="238"/>
      </rPr>
      <t xml:space="preserve"> građevine i uređaji javne namjene</t>
    </r>
  </si>
  <si>
    <r>
      <rPr>
        <b/>
        <i/>
        <sz val="10"/>
        <color theme="1"/>
        <rFont val="Arial"/>
        <family val="2"/>
        <charset val="238"/>
      </rPr>
      <t xml:space="preserve"> G. </t>
    </r>
    <r>
      <rPr>
        <i/>
        <sz val="10"/>
        <color theme="1"/>
        <rFont val="Arial"/>
        <family val="2"/>
        <charset val="238"/>
      </rPr>
      <t xml:space="preserve">  javna rasvjeta</t>
    </r>
  </si>
  <si>
    <r>
      <t xml:space="preserve"> </t>
    </r>
    <r>
      <rPr>
        <b/>
        <i/>
        <sz val="10"/>
        <color theme="1"/>
        <rFont val="Arial"/>
        <family val="2"/>
        <charset val="238"/>
      </rPr>
      <t>H.</t>
    </r>
    <r>
      <rPr>
        <i/>
        <sz val="10"/>
        <color theme="1"/>
        <rFont val="Arial"/>
        <family val="2"/>
        <charset val="238"/>
      </rPr>
      <t xml:space="preserve">   groblja i krematoriji na grobljima</t>
    </r>
  </si>
  <si>
    <r>
      <t xml:space="preserve"> </t>
    </r>
    <r>
      <rPr>
        <b/>
        <i/>
        <sz val="10"/>
        <color theme="1"/>
        <rFont val="Arial"/>
        <family val="2"/>
        <charset val="238"/>
      </rPr>
      <t>I.</t>
    </r>
    <r>
      <rPr>
        <i/>
        <sz val="10"/>
        <color theme="1"/>
        <rFont val="Arial"/>
        <family val="2"/>
        <charset val="238"/>
      </rPr>
      <t xml:space="preserve">   građevine namijenjene obavljanju javnog prijevoza</t>
    </r>
  </si>
  <si>
    <t>Građevine komunalne infrastrukture navedene odredbom čl. 59. Zakona o komunalnom gospodarstvu su:</t>
  </si>
  <si>
    <t>Izrada proj. dokumentacije za nogostup Jalševec-Opatinec-Tarno</t>
  </si>
  <si>
    <t>Izgradnja nogostupa Jalševec-Opatinec-Tarno</t>
  </si>
  <si>
    <t>NOGOSTUP JALŠEVEC - TARNO</t>
  </si>
  <si>
    <t>Izgradnja nogostupa u ulici S. Škrinjara i djelomična sanacija ceste</t>
  </si>
  <si>
    <t>NOGOSTUP ZAKLEPICA - GORENCI, NA POSAVSKIM  BREGIMA</t>
  </si>
  <si>
    <t>Ovim III. izmjenama i dopunama Programa građenja komunalne infrastrukture za 2023. godinu nisu predviđene građevine komunalne infrastrukture koje će se graditi radi uređenja neuređenih dijelova građevinskog područja.</t>
  </si>
  <si>
    <t>Ovim III. izmjenama i dopunama Programa građenja komunalne infrastrukture za 2023. godinu nisu predviđene građevine komunalne infrastrukture koje će se graditi izvan građevinskog područja.</t>
  </si>
  <si>
    <t>Ovim III. izmjenama i dopunama Programa građenja komunalne infrastrukture za 2023. godinu nisu predviđene građevine komunalne infrastrukture koje će se uklanjati.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</si>
</sst>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Arial Black"/>
      <family val="2"/>
      <charset val="238"/>
    </font>
    <font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/>
      <diagonal/>
    </border>
    <border>
      <left/>
      <right style="thin">
        <color theme="0" tint="-0.14996795556505021"/>
      </right>
      <top style="thin">
        <color indexed="64"/>
      </top>
      <bottom/>
      <diagonal/>
    </border>
    <border>
      <left/>
      <right style="thin">
        <color theme="0" tint="-0.14996795556505021"/>
      </right>
      <top/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57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left" vertical="center"/>
    </xf>
    <xf numFmtId="4" fontId="0" fillId="0" borderId="0" xfId="0" applyNumberFormat="1"/>
    <xf numFmtId="0" fontId="3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4" fontId="7" fillId="2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left"/>
    </xf>
    <xf numFmtId="4" fontId="1" fillId="0" borderId="0" xfId="0" applyNumberFormat="1" applyFont="1" applyAlignment="1">
      <alignment horizontal="left" vertical="top" wrapText="1"/>
    </xf>
    <xf numFmtId="4" fontId="3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left" vertical="center"/>
    </xf>
    <xf numFmtId="4" fontId="1" fillId="2" borderId="0" xfId="0" applyNumberFormat="1" applyFont="1" applyFill="1" applyAlignment="1">
      <alignment horizontal="left" vertical="center"/>
    </xf>
    <xf numFmtId="4" fontId="3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2" borderId="5" xfId="0" applyFont="1" applyFill="1" applyBorder="1" applyAlignment="1">
      <alignment horizontal="left" vertical="center"/>
    </xf>
    <xf numFmtId="4" fontId="7" fillId="2" borderId="5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4" fontId="3" fillId="5" borderId="0" xfId="0" applyNumberFormat="1" applyFont="1" applyFill="1" applyAlignment="1">
      <alignment vertical="center"/>
    </xf>
    <xf numFmtId="4" fontId="2" fillId="5" borderId="0" xfId="0" applyNumberFormat="1" applyFont="1" applyFill="1" applyAlignment="1">
      <alignment horizontal="center" vertical="center"/>
    </xf>
    <xf numFmtId="4" fontId="3" fillId="5" borderId="0" xfId="0" applyNumberFormat="1" applyFont="1" applyFill="1"/>
    <xf numFmtId="4" fontId="2" fillId="5" borderId="1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0" fontId="11" fillId="5" borderId="1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/>
    </xf>
    <xf numFmtId="0" fontId="11" fillId="5" borderId="0" xfId="0" applyFont="1" applyFill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6" fillId="2" borderId="12" xfId="0" applyFont="1" applyFill="1" applyBorder="1" applyAlignment="1">
      <alignment horizontal="left" vertical="center"/>
    </xf>
    <xf numFmtId="4" fontId="7" fillId="2" borderId="12" xfId="0" applyNumberFormat="1" applyFont="1" applyFill="1" applyBorder="1" applyAlignment="1">
      <alignment horizontal="right" vertical="center"/>
    </xf>
    <xf numFmtId="49" fontId="2" fillId="6" borderId="0" xfId="0" applyNumberFormat="1" applyFont="1" applyFill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justify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1" fillId="0" borderId="0" xfId="0" applyFont="1"/>
    <xf numFmtId="0" fontId="6" fillId="2" borderId="3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/>
    </xf>
    <xf numFmtId="0" fontId="1" fillId="2" borderId="3" xfId="0" applyFont="1" applyFill="1" applyBorder="1" applyAlignment="1">
      <alignment horizontal="left" vertical="center" indent="1"/>
    </xf>
    <xf numFmtId="4" fontId="3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center" inden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5" borderId="0" xfId="0" applyFont="1" applyFill="1" applyAlignment="1">
      <alignment horizontal="left"/>
    </xf>
    <xf numFmtId="4" fontId="7" fillId="2" borderId="8" xfId="0" applyNumberFormat="1" applyFont="1" applyFill="1" applyBorder="1" applyAlignment="1">
      <alignment horizontal="right" vertical="center"/>
    </xf>
    <xf numFmtId="4" fontId="7" fillId="2" borderId="9" xfId="0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1" fillId="0" borderId="0" xfId="0" applyFont="1" applyAlignment="1">
      <alignment horizontal="justify" vertical="top" wrapText="1"/>
    </xf>
    <xf numFmtId="0" fontId="3" fillId="3" borderId="2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3" fillId="5" borderId="2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left" vertical="center" indent="1"/>
    </xf>
    <xf numFmtId="0" fontId="3" fillId="5" borderId="3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horizontal="left" vertical="center" indent="1"/>
    </xf>
    <xf numFmtId="0" fontId="16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5" borderId="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3" fillId="5" borderId="0" xfId="0" applyFont="1" applyFill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1" fillId="0" borderId="4" xfId="0" applyFont="1" applyBorder="1" applyAlignment="1">
      <alignment horizontal="center"/>
    </xf>
    <xf numFmtId="0" fontId="3" fillId="5" borderId="0" xfId="0" applyFont="1" applyFill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3" fillId="5" borderId="0" xfId="0" applyFont="1" applyFill="1" applyAlignment="1">
      <alignment horizontal="left" vertical="top"/>
    </xf>
    <xf numFmtId="0" fontId="3" fillId="0" borderId="5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justify" vertical="top" wrapText="1"/>
    </xf>
    <xf numFmtId="164" fontId="1" fillId="0" borderId="0" xfId="1" applyFont="1" applyAlignment="1">
      <alignment horizontal="center" vertical="top" wrapText="1"/>
    </xf>
    <xf numFmtId="0" fontId="10" fillId="0" borderId="0" xfId="0" applyFont="1" applyAlignment="1">
      <alignment horizontal="justify" vertical="center" wrapText="1"/>
    </xf>
    <xf numFmtId="164" fontId="1" fillId="0" borderId="0" xfId="1" applyFont="1" applyAlignment="1">
      <alignment horizontal="left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49" fontId="4" fillId="0" borderId="0" xfId="0" applyNumberFormat="1" applyFont="1" applyAlignment="1">
      <alignment horizontal="justify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right" vertical="center"/>
    </xf>
    <xf numFmtId="0" fontId="9" fillId="0" borderId="0" xfId="0" applyFont="1"/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56"/>
  <sheetViews>
    <sheetView tabSelected="1" topLeftCell="A232" zoomScaleNormal="100" workbookViewId="0">
      <selection activeCell="B254" sqref="B254:F254"/>
    </sheetView>
  </sheetViews>
  <sheetFormatPr defaultRowHeight="15" x14ac:dyDescent="0.25"/>
  <cols>
    <col min="1" max="1" width="0.7109375" customWidth="1"/>
    <col min="2" max="2" width="3.42578125" customWidth="1"/>
    <col min="3" max="3" width="11.28515625" customWidth="1"/>
    <col min="4" max="4" width="50.7109375" customWidth="1"/>
    <col min="5" max="5" width="12.7109375" style="6" customWidth="1"/>
    <col min="6" max="6" width="12.7109375" customWidth="1"/>
    <col min="8" max="8" width="9.7109375" bestFit="1" customWidth="1"/>
  </cols>
  <sheetData>
    <row r="1" spans="2:6" ht="61.15" customHeight="1" x14ac:dyDescent="0.25">
      <c r="B1" s="107" t="s">
        <v>144</v>
      </c>
      <c r="C1" s="107"/>
      <c r="D1" s="107"/>
      <c r="E1" s="107"/>
    </row>
    <row r="2" spans="2:6" x14ac:dyDescent="0.25">
      <c r="B2" s="1"/>
      <c r="C2" s="1"/>
    </row>
    <row r="3" spans="2:6" ht="36.75" customHeight="1" x14ac:dyDescent="0.25">
      <c r="B3" s="118" t="s">
        <v>140</v>
      </c>
      <c r="C3" s="118"/>
      <c r="D3" s="118"/>
      <c r="E3" s="118"/>
      <c r="F3" s="118"/>
    </row>
    <row r="4" spans="2:6" ht="40.5" customHeight="1" x14ac:dyDescent="0.25">
      <c r="B4" s="118" t="s">
        <v>126</v>
      </c>
      <c r="C4" s="119"/>
      <c r="D4" s="119"/>
      <c r="E4" s="119"/>
    </row>
    <row r="5" spans="2:6" ht="15" customHeight="1" x14ac:dyDescent="0.25">
      <c r="B5" s="120"/>
      <c r="C5" s="120"/>
      <c r="D5" s="120"/>
      <c r="E5" s="120"/>
    </row>
    <row r="6" spans="2:6" ht="45.75" customHeight="1" x14ac:dyDescent="0.25">
      <c r="B6" s="150" t="s">
        <v>141</v>
      </c>
      <c r="C6" s="150"/>
      <c r="D6" s="150"/>
      <c r="E6" s="150"/>
      <c r="F6" s="150"/>
    </row>
    <row r="7" spans="2:6" ht="43.5" customHeight="1" x14ac:dyDescent="0.25">
      <c r="B7" s="107" t="s">
        <v>142</v>
      </c>
      <c r="C7" s="107"/>
      <c r="D7" s="107"/>
      <c r="E7" s="107"/>
      <c r="F7" s="107"/>
    </row>
    <row r="8" spans="2:6" ht="43.5" customHeight="1" x14ac:dyDescent="0.25">
      <c r="B8" s="107" t="s">
        <v>143</v>
      </c>
      <c r="C8" s="107"/>
      <c r="D8" s="107"/>
      <c r="E8" s="107"/>
      <c r="F8" s="107"/>
    </row>
    <row r="9" spans="2:6" ht="45" customHeight="1" x14ac:dyDescent="0.25">
      <c r="B9" s="107" t="s">
        <v>114</v>
      </c>
      <c r="C9" s="107"/>
      <c r="D9" s="107"/>
      <c r="E9" s="107"/>
      <c r="F9" s="107"/>
    </row>
    <row r="10" spans="2:6" ht="31.5" customHeight="1" x14ac:dyDescent="0.25">
      <c r="B10" s="107" t="s">
        <v>63</v>
      </c>
      <c r="C10" s="107"/>
      <c r="D10" s="107"/>
      <c r="E10" s="107"/>
      <c r="F10" s="107"/>
    </row>
    <row r="11" spans="2:6" ht="15" customHeight="1" x14ac:dyDescent="0.25">
      <c r="B11" s="144"/>
      <c r="C11" s="144"/>
      <c r="D11" s="144"/>
      <c r="E11" s="144"/>
      <c r="F11" s="144"/>
    </row>
    <row r="12" spans="2:6" ht="38.25" customHeight="1" x14ac:dyDescent="0.25">
      <c r="B12" s="145" t="s">
        <v>145</v>
      </c>
      <c r="C12" s="145"/>
      <c r="D12" s="145"/>
      <c r="E12" s="145"/>
      <c r="F12" s="145"/>
    </row>
    <row r="13" spans="2:6" ht="15" customHeight="1" x14ac:dyDescent="0.25">
      <c r="B13" s="127" t="s">
        <v>65</v>
      </c>
      <c r="C13" s="127"/>
      <c r="D13" s="127"/>
      <c r="E13" s="127"/>
      <c r="F13" s="127"/>
    </row>
    <row r="14" spans="2:6" ht="15" customHeight="1" x14ac:dyDescent="0.25">
      <c r="B14" s="128" t="s">
        <v>66</v>
      </c>
      <c r="C14" s="128"/>
      <c r="D14" s="128"/>
      <c r="E14" s="128"/>
      <c r="F14" s="128"/>
    </row>
    <row r="15" spans="2:6" ht="15" customHeight="1" x14ac:dyDescent="0.25">
      <c r="B15" s="128" t="s">
        <v>67</v>
      </c>
      <c r="C15" s="128"/>
      <c r="D15" s="128"/>
      <c r="E15" s="128"/>
      <c r="F15" s="128"/>
    </row>
    <row r="16" spans="2:6" ht="15" customHeight="1" x14ac:dyDescent="0.25">
      <c r="B16" s="128" t="s">
        <v>68</v>
      </c>
      <c r="C16" s="128"/>
      <c r="D16" s="128"/>
      <c r="E16" s="128"/>
      <c r="F16" s="128"/>
    </row>
    <row r="17" spans="2:6" ht="15" customHeight="1" x14ac:dyDescent="0.25">
      <c r="B17" s="128" t="s">
        <v>69</v>
      </c>
      <c r="C17" s="128"/>
      <c r="D17" s="128"/>
      <c r="E17" s="128"/>
      <c r="F17" s="128"/>
    </row>
    <row r="18" spans="2:6" ht="15" customHeight="1" x14ac:dyDescent="0.25">
      <c r="B18" s="146"/>
      <c r="C18" s="146"/>
      <c r="D18" s="146"/>
      <c r="E18" s="146"/>
      <c r="F18" s="146"/>
    </row>
    <row r="19" spans="2:6" ht="38.25" customHeight="1" x14ac:dyDescent="0.25">
      <c r="B19" s="145" t="s">
        <v>155</v>
      </c>
      <c r="C19" s="145"/>
      <c r="D19" s="145"/>
      <c r="E19" s="145"/>
      <c r="F19" s="82"/>
    </row>
    <row r="20" spans="2:6" x14ac:dyDescent="0.25">
      <c r="B20" s="128" t="s">
        <v>146</v>
      </c>
      <c r="C20" s="128"/>
      <c r="D20" s="128"/>
      <c r="E20" s="128"/>
      <c r="F20" s="82"/>
    </row>
    <row r="21" spans="2:6" x14ac:dyDescent="0.25">
      <c r="B21" s="128" t="s">
        <v>147</v>
      </c>
      <c r="C21" s="128"/>
      <c r="D21" s="128"/>
      <c r="E21" s="128"/>
      <c r="F21" s="82"/>
    </row>
    <row r="22" spans="2:6" x14ac:dyDescent="0.25">
      <c r="B22" s="128" t="s">
        <v>148</v>
      </c>
      <c r="C22" s="128"/>
      <c r="D22" s="128"/>
      <c r="E22" s="128"/>
      <c r="F22" s="82"/>
    </row>
    <row r="23" spans="2:6" x14ac:dyDescent="0.25">
      <c r="B23" s="128" t="s">
        <v>149</v>
      </c>
      <c r="C23" s="128"/>
      <c r="D23" s="128"/>
      <c r="E23" s="128"/>
      <c r="F23" s="82"/>
    </row>
    <row r="24" spans="2:6" x14ac:dyDescent="0.25">
      <c r="B24" s="128" t="s">
        <v>150</v>
      </c>
      <c r="C24" s="128"/>
      <c r="D24" s="128"/>
      <c r="E24" s="128"/>
      <c r="F24" s="82"/>
    </row>
    <row r="25" spans="2:6" x14ac:dyDescent="0.25">
      <c r="B25" s="128" t="s">
        <v>151</v>
      </c>
      <c r="C25" s="128"/>
      <c r="D25" s="128"/>
      <c r="E25" s="128"/>
      <c r="F25" s="82"/>
    </row>
    <row r="26" spans="2:6" x14ac:dyDescent="0.25">
      <c r="B26" s="128" t="s">
        <v>152</v>
      </c>
      <c r="C26" s="128"/>
      <c r="D26" s="128"/>
      <c r="E26" s="128"/>
      <c r="F26" s="82"/>
    </row>
    <row r="27" spans="2:6" x14ac:dyDescent="0.25">
      <c r="B27" s="128" t="s">
        <v>153</v>
      </c>
      <c r="C27" s="128"/>
      <c r="D27" s="128"/>
      <c r="E27" s="128"/>
      <c r="F27" s="82"/>
    </row>
    <row r="28" spans="2:6" x14ac:dyDescent="0.25">
      <c r="B28" s="128" t="s">
        <v>154</v>
      </c>
      <c r="C28" s="128"/>
      <c r="D28" s="128"/>
      <c r="E28" s="128"/>
      <c r="F28" s="82"/>
    </row>
    <row r="29" spans="2:6" x14ac:dyDescent="0.25">
      <c r="B29" s="51"/>
      <c r="C29" s="51"/>
      <c r="D29" s="51"/>
      <c r="E29" s="51"/>
    </row>
    <row r="30" spans="2:6" x14ac:dyDescent="0.25">
      <c r="B30" s="121"/>
      <c r="C30" s="121"/>
      <c r="D30" s="121"/>
      <c r="E30" s="26"/>
    </row>
    <row r="31" spans="2:6" ht="29.25" customHeight="1" x14ac:dyDescent="0.25">
      <c r="B31" s="143" t="s">
        <v>139</v>
      </c>
      <c r="C31" s="143"/>
      <c r="D31" s="143"/>
      <c r="E31" s="143"/>
      <c r="F31" s="143"/>
    </row>
    <row r="32" spans="2:6" ht="15" customHeight="1" x14ac:dyDescent="0.25">
      <c r="B32" s="11"/>
      <c r="C32" s="11"/>
      <c r="D32" s="11"/>
      <c r="E32" s="27"/>
    </row>
    <row r="33" spans="2:6" ht="15" customHeight="1" x14ac:dyDescent="0.25">
      <c r="B33" s="11"/>
      <c r="C33" s="11"/>
      <c r="D33" s="11"/>
      <c r="E33" s="27"/>
    </row>
    <row r="34" spans="2:6" ht="15" customHeight="1" x14ac:dyDescent="0.25">
      <c r="B34" s="11"/>
      <c r="C34" s="11"/>
      <c r="D34" s="11"/>
      <c r="E34" s="27"/>
    </row>
    <row r="35" spans="2:6" ht="29.25" customHeight="1" x14ac:dyDescent="0.25">
      <c r="B35" s="73" t="s">
        <v>35</v>
      </c>
      <c r="C35" s="151" t="s">
        <v>36</v>
      </c>
      <c r="D35" s="151"/>
      <c r="E35" s="151"/>
      <c r="F35" s="151"/>
    </row>
    <row r="36" spans="2:6" ht="15" customHeight="1" x14ac:dyDescent="0.25">
      <c r="B36" s="11"/>
      <c r="C36" s="11"/>
      <c r="D36" s="11"/>
      <c r="E36" s="27"/>
    </row>
    <row r="37" spans="2:6" ht="56.25" customHeight="1" x14ac:dyDescent="0.25">
      <c r="B37" s="147" t="s">
        <v>161</v>
      </c>
      <c r="C37" s="148"/>
      <c r="D37" s="149"/>
      <c r="E37" s="50">
        <v>0</v>
      </c>
      <c r="F37" s="50">
        <v>0</v>
      </c>
    </row>
    <row r="38" spans="2:6" ht="15" customHeight="1" x14ac:dyDescent="0.25">
      <c r="B38" s="11"/>
      <c r="C38" s="11"/>
      <c r="D38" s="11"/>
      <c r="E38" s="27"/>
    </row>
    <row r="39" spans="2:6" x14ac:dyDescent="0.25">
      <c r="B39" s="120"/>
      <c r="C39" s="120"/>
      <c r="D39" s="120"/>
      <c r="E39" s="120"/>
    </row>
    <row r="40" spans="2:6" ht="29.25" customHeight="1" x14ac:dyDescent="0.25">
      <c r="B40" s="73" t="s">
        <v>28</v>
      </c>
      <c r="C40" s="151" t="s">
        <v>5</v>
      </c>
      <c r="D40" s="151"/>
      <c r="E40" s="151"/>
      <c r="F40" s="151"/>
    </row>
    <row r="41" spans="2:6" ht="15.75" customHeight="1" x14ac:dyDescent="0.25">
      <c r="B41" s="19"/>
      <c r="C41" s="19"/>
      <c r="D41" s="20"/>
      <c r="E41" s="21"/>
    </row>
    <row r="42" spans="2:6" ht="15" customHeight="1" x14ac:dyDescent="0.25">
      <c r="B42" s="139" t="s">
        <v>70</v>
      </c>
      <c r="C42" s="139"/>
      <c r="D42" s="139"/>
      <c r="E42" s="60" t="s">
        <v>64</v>
      </c>
      <c r="F42" s="69" t="s">
        <v>99</v>
      </c>
    </row>
    <row r="43" spans="2:6" ht="15.75" customHeight="1" x14ac:dyDescent="0.25">
      <c r="B43" s="19"/>
      <c r="C43" s="19"/>
      <c r="D43" s="20"/>
      <c r="E43" s="21"/>
    </row>
    <row r="44" spans="2:6" ht="15" customHeight="1" x14ac:dyDescent="0.25">
      <c r="B44" s="55" t="s">
        <v>0</v>
      </c>
      <c r="C44" s="90" t="s">
        <v>51</v>
      </c>
      <c r="D44" s="91"/>
      <c r="E44" s="56">
        <f>SUM(E45)</f>
        <v>172500</v>
      </c>
      <c r="F44" s="56">
        <f>SUM(F45)</f>
        <v>46800</v>
      </c>
    </row>
    <row r="45" spans="2:6" ht="15" customHeight="1" x14ac:dyDescent="0.25">
      <c r="B45" s="36"/>
      <c r="C45" s="92" t="s">
        <v>43</v>
      </c>
      <c r="D45" s="93"/>
      <c r="E45" s="57">
        <f>SUM(E46+E47)</f>
        <v>172500</v>
      </c>
      <c r="F45" s="57">
        <f>SUM(F46+F47)</f>
        <v>46800</v>
      </c>
    </row>
    <row r="46" spans="2:6" ht="15" customHeight="1" x14ac:dyDescent="0.25">
      <c r="B46" s="100"/>
      <c r="C46" s="88" t="s">
        <v>24</v>
      </c>
      <c r="D46" s="8" t="s">
        <v>22</v>
      </c>
      <c r="E46" s="9">
        <v>125700</v>
      </c>
      <c r="F46" s="9">
        <v>0</v>
      </c>
    </row>
    <row r="47" spans="2:6" ht="15" customHeight="1" x14ac:dyDescent="0.25">
      <c r="B47" s="101"/>
      <c r="C47" s="89"/>
      <c r="D47" s="47" t="s">
        <v>25</v>
      </c>
      <c r="E47" s="46">
        <v>46800</v>
      </c>
      <c r="F47" s="46">
        <v>46800</v>
      </c>
    </row>
    <row r="48" spans="2:6" ht="15" customHeight="1" x14ac:dyDescent="0.25">
      <c r="B48" s="42"/>
      <c r="C48" s="43"/>
      <c r="D48" s="44"/>
      <c r="E48" s="45"/>
    </row>
    <row r="49" spans="2:6" ht="15" customHeight="1" x14ac:dyDescent="0.25">
      <c r="B49" s="22"/>
      <c r="C49" s="23"/>
      <c r="D49" s="32"/>
      <c r="E49" s="33"/>
    </row>
    <row r="50" spans="2:6" ht="30" customHeight="1" x14ac:dyDescent="0.25">
      <c r="B50" s="134" t="s">
        <v>75</v>
      </c>
      <c r="C50" s="134"/>
      <c r="D50" s="134"/>
      <c r="E50" s="59" t="s">
        <v>64</v>
      </c>
      <c r="F50" s="69" t="s">
        <v>99</v>
      </c>
    </row>
    <row r="51" spans="2:6" ht="15.75" customHeight="1" x14ac:dyDescent="0.25">
      <c r="B51" s="16"/>
      <c r="C51" s="16"/>
      <c r="D51" s="17"/>
      <c r="E51" s="18"/>
    </row>
    <row r="52" spans="2:6" ht="15" customHeight="1" x14ac:dyDescent="0.25">
      <c r="B52" s="55" t="s">
        <v>4</v>
      </c>
      <c r="C52" s="90" t="s">
        <v>158</v>
      </c>
      <c r="D52" s="91"/>
      <c r="E52" s="56">
        <f>SUM(E53+E56)</f>
        <v>350000</v>
      </c>
      <c r="F52" s="56">
        <f>SUM(F53+F56)</f>
        <v>28450</v>
      </c>
    </row>
    <row r="53" spans="2:6" ht="15" customHeight="1" x14ac:dyDescent="0.25">
      <c r="B53" s="37"/>
      <c r="C53" s="92" t="s">
        <v>156</v>
      </c>
      <c r="D53" s="93"/>
      <c r="E53" s="57">
        <f>SUM(E54+E55)</f>
        <v>20000</v>
      </c>
      <c r="F53" s="57">
        <f>SUM(F54+F55)</f>
        <v>28450</v>
      </c>
    </row>
    <row r="54" spans="2:6" ht="15" customHeight="1" x14ac:dyDescent="0.25">
      <c r="B54" s="14"/>
      <c r="C54" s="88" t="s">
        <v>24</v>
      </c>
      <c r="D54" s="83" t="s">
        <v>27</v>
      </c>
      <c r="E54" s="9">
        <v>20000</v>
      </c>
      <c r="F54" s="9">
        <v>0</v>
      </c>
    </row>
    <row r="55" spans="2:6" ht="15" customHeight="1" x14ac:dyDescent="0.25">
      <c r="B55" s="14"/>
      <c r="C55" s="89"/>
      <c r="D55" s="83" t="s">
        <v>131</v>
      </c>
      <c r="E55" s="9">
        <v>0</v>
      </c>
      <c r="F55" s="9">
        <v>28450</v>
      </c>
    </row>
    <row r="56" spans="2:6" ht="15" customHeight="1" x14ac:dyDescent="0.25">
      <c r="B56" s="36"/>
      <c r="C56" s="92" t="s">
        <v>157</v>
      </c>
      <c r="D56" s="93"/>
      <c r="E56" s="57">
        <f>SUM(E57+E58)</f>
        <v>330000</v>
      </c>
      <c r="F56" s="57">
        <f>SUM(F57+F58)</f>
        <v>0</v>
      </c>
    </row>
    <row r="57" spans="2:6" ht="15" customHeight="1" x14ac:dyDescent="0.25">
      <c r="B57" s="100"/>
      <c r="C57" s="88" t="s">
        <v>24</v>
      </c>
      <c r="D57" s="8" t="s">
        <v>22</v>
      </c>
      <c r="E57" s="9">
        <v>65000</v>
      </c>
      <c r="F57" s="9">
        <v>0</v>
      </c>
    </row>
    <row r="58" spans="2:6" ht="15" customHeight="1" x14ac:dyDescent="0.25">
      <c r="B58" s="101"/>
      <c r="C58" s="89"/>
      <c r="D58" s="8" t="s">
        <v>27</v>
      </c>
      <c r="E58" s="9">
        <v>265000</v>
      </c>
      <c r="F58" s="9">
        <v>0</v>
      </c>
    </row>
    <row r="59" spans="2:6" ht="15" customHeight="1" x14ac:dyDescent="0.25">
      <c r="B59" s="22"/>
      <c r="C59" s="23"/>
      <c r="D59" s="38"/>
      <c r="E59" s="39"/>
    </row>
    <row r="60" spans="2:6" ht="15" customHeight="1" x14ac:dyDescent="0.25">
      <c r="B60" s="136"/>
      <c r="C60" s="136"/>
      <c r="D60" s="136"/>
      <c r="E60" s="136"/>
    </row>
    <row r="61" spans="2:6" ht="15" customHeight="1" x14ac:dyDescent="0.25">
      <c r="B61" s="55" t="s">
        <v>6</v>
      </c>
      <c r="C61" s="90" t="s">
        <v>40</v>
      </c>
      <c r="D61" s="91"/>
      <c r="E61" s="56">
        <f>SUM(E62+E64)</f>
        <v>85500</v>
      </c>
      <c r="F61" s="56">
        <f>SUM(F62+F64)</f>
        <v>72715</v>
      </c>
    </row>
    <row r="62" spans="2:6" ht="30.75" customHeight="1" x14ac:dyDescent="0.25">
      <c r="B62" s="37"/>
      <c r="C62" s="141" t="s">
        <v>41</v>
      </c>
      <c r="D62" s="142"/>
      <c r="E62" s="57">
        <f>SUM(E63)</f>
        <v>5500</v>
      </c>
      <c r="F62" s="57">
        <f>SUM(F63)</f>
        <v>0</v>
      </c>
    </row>
    <row r="63" spans="2:6" ht="30" customHeight="1" x14ac:dyDescent="0.25">
      <c r="B63" s="14"/>
      <c r="C63" s="13" t="s">
        <v>24</v>
      </c>
      <c r="D63" s="8" t="s">
        <v>23</v>
      </c>
      <c r="E63" s="9">
        <v>5500</v>
      </c>
      <c r="F63" s="9">
        <v>0</v>
      </c>
    </row>
    <row r="64" spans="2:6" ht="15" customHeight="1" x14ac:dyDescent="0.25">
      <c r="B64" s="36"/>
      <c r="C64" s="92" t="s">
        <v>159</v>
      </c>
      <c r="D64" s="93"/>
      <c r="E64" s="57">
        <f>SUM(E65)</f>
        <v>80000</v>
      </c>
      <c r="F64" s="57">
        <f>SUM(F65)</f>
        <v>72715</v>
      </c>
    </row>
    <row r="65" spans="2:6" ht="30.75" customHeight="1" x14ac:dyDescent="0.25">
      <c r="B65" s="15"/>
      <c r="C65" s="13" t="s">
        <v>24</v>
      </c>
      <c r="D65" s="8" t="s">
        <v>23</v>
      </c>
      <c r="E65" s="9">
        <v>80000</v>
      </c>
      <c r="F65" s="9">
        <v>72715</v>
      </c>
    </row>
    <row r="66" spans="2:6" ht="15" customHeight="1" x14ac:dyDescent="0.25">
      <c r="B66" s="153"/>
      <c r="C66" s="153"/>
      <c r="D66" s="153"/>
      <c r="E66" s="153"/>
    </row>
    <row r="67" spans="2:6" ht="15" customHeight="1" x14ac:dyDescent="0.25">
      <c r="B67" s="40"/>
      <c r="C67" s="40"/>
      <c r="D67" s="40"/>
      <c r="E67" s="40"/>
    </row>
    <row r="68" spans="2:6" ht="15" customHeight="1" x14ac:dyDescent="0.25">
      <c r="B68" s="55" t="s">
        <v>7</v>
      </c>
      <c r="C68" s="90" t="s">
        <v>42</v>
      </c>
      <c r="D68" s="91"/>
      <c r="E68" s="56">
        <f>SUM(E69)</f>
        <v>31250</v>
      </c>
      <c r="F68" s="56">
        <f>SUM(F69)</f>
        <v>26500</v>
      </c>
    </row>
    <row r="69" spans="2:6" ht="15" customHeight="1" x14ac:dyDescent="0.25">
      <c r="B69" s="37"/>
      <c r="C69" s="92" t="s">
        <v>34</v>
      </c>
      <c r="D69" s="93"/>
      <c r="E69" s="57">
        <f>SUM(E70)</f>
        <v>31250</v>
      </c>
      <c r="F69" s="57">
        <f>SUM(F70)</f>
        <v>26500</v>
      </c>
    </row>
    <row r="70" spans="2:6" ht="30.75" customHeight="1" x14ac:dyDescent="0.25">
      <c r="B70" s="14"/>
      <c r="C70" s="13" t="s">
        <v>24</v>
      </c>
      <c r="D70" s="8" t="s">
        <v>23</v>
      </c>
      <c r="E70" s="9">
        <v>31250</v>
      </c>
      <c r="F70" s="9">
        <v>26500</v>
      </c>
    </row>
    <row r="71" spans="2:6" ht="15" customHeight="1" x14ac:dyDescent="0.25">
      <c r="B71" s="22"/>
      <c r="C71" s="76"/>
      <c r="D71" s="76"/>
      <c r="E71" s="76"/>
      <c r="F71" s="76"/>
    </row>
    <row r="72" spans="2:6" ht="15" customHeight="1" x14ac:dyDescent="0.25">
      <c r="B72" s="22"/>
      <c r="C72" s="77"/>
      <c r="D72" s="77"/>
      <c r="E72" s="77"/>
      <c r="F72" s="77"/>
    </row>
    <row r="73" spans="2:6" ht="15" customHeight="1" x14ac:dyDescent="0.25">
      <c r="B73" s="55" t="s">
        <v>9</v>
      </c>
      <c r="C73" s="90" t="s">
        <v>160</v>
      </c>
      <c r="D73" s="91"/>
      <c r="E73" s="56">
        <f>SUM(E74)</f>
        <v>67500</v>
      </c>
      <c r="F73" s="56">
        <f>SUM(F74)</f>
        <v>80500</v>
      </c>
    </row>
    <row r="74" spans="2:6" ht="15" customHeight="1" x14ac:dyDescent="0.25">
      <c r="B74" s="36"/>
      <c r="C74" s="92" t="s">
        <v>113</v>
      </c>
      <c r="D74" s="93"/>
      <c r="E74" s="57">
        <f>SUM(E75)</f>
        <v>67500</v>
      </c>
      <c r="F74" s="57">
        <f>SUM(F75)</f>
        <v>80500</v>
      </c>
    </row>
    <row r="75" spans="2:6" ht="30" customHeight="1" x14ac:dyDescent="0.25">
      <c r="B75" s="15"/>
      <c r="C75" s="67" t="s">
        <v>24</v>
      </c>
      <c r="D75" s="8" t="s">
        <v>22</v>
      </c>
      <c r="E75" s="9">
        <v>67500</v>
      </c>
      <c r="F75" s="9">
        <v>80500</v>
      </c>
    </row>
    <row r="76" spans="2:6" ht="15" customHeight="1" x14ac:dyDescent="0.25">
      <c r="B76" s="22"/>
      <c r="C76" s="23"/>
      <c r="D76" s="71"/>
      <c r="E76" s="72"/>
    </row>
    <row r="77" spans="2:6" ht="15" customHeight="1" x14ac:dyDescent="0.25">
      <c r="B77" s="22"/>
      <c r="C77" s="23"/>
      <c r="D77" s="24"/>
      <c r="E77" s="25"/>
    </row>
    <row r="78" spans="2:6" ht="15" customHeight="1" x14ac:dyDescent="0.25">
      <c r="B78" s="137" t="s">
        <v>72</v>
      </c>
      <c r="C78" s="137"/>
      <c r="D78" s="137"/>
      <c r="E78" s="60" t="s">
        <v>64</v>
      </c>
      <c r="F78" s="69" t="s">
        <v>99</v>
      </c>
    </row>
    <row r="79" spans="2:6" ht="15" customHeight="1" x14ac:dyDescent="0.25">
      <c r="B79" s="11"/>
      <c r="C79" s="11"/>
      <c r="D79" s="11"/>
      <c r="E79" s="11"/>
    </row>
    <row r="80" spans="2:6" ht="15" customHeight="1" x14ac:dyDescent="0.25">
      <c r="B80" s="55" t="s">
        <v>11</v>
      </c>
      <c r="C80" s="90" t="s">
        <v>44</v>
      </c>
      <c r="D80" s="91"/>
      <c r="E80" s="56">
        <f>SUM(E81+E83+E85+E88)</f>
        <v>469340</v>
      </c>
      <c r="F80" s="56">
        <f>SUM(F81+F83+F85+F88)</f>
        <v>386130</v>
      </c>
    </row>
    <row r="81" spans="2:6" ht="15" customHeight="1" x14ac:dyDescent="0.25">
      <c r="B81" s="37"/>
      <c r="C81" s="92" t="s">
        <v>30</v>
      </c>
      <c r="D81" s="93"/>
      <c r="E81" s="57">
        <f>SUM(E82)</f>
        <v>250000</v>
      </c>
      <c r="F81" s="57">
        <f>SUM(F82)</f>
        <v>255500</v>
      </c>
    </row>
    <row r="82" spans="2:6" ht="30" customHeight="1" x14ac:dyDescent="0.25">
      <c r="B82" s="14"/>
      <c r="C82" s="13" t="s">
        <v>24</v>
      </c>
      <c r="D82" s="47" t="s">
        <v>25</v>
      </c>
      <c r="E82" s="46">
        <v>250000</v>
      </c>
      <c r="F82" s="46">
        <v>255500</v>
      </c>
    </row>
    <row r="83" spans="2:6" ht="15" customHeight="1" x14ac:dyDescent="0.25">
      <c r="B83" s="36"/>
      <c r="C83" s="92" t="s">
        <v>45</v>
      </c>
      <c r="D83" s="93"/>
      <c r="E83" s="57">
        <v>65500</v>
      </c>
      <c r="F83" s="57">
        <f>SUM(F84)</f>
        <v>90630</v>
      </c>
    </row>
    <row r="84" spans="2:6" ht="30" customHeight="1" x14ac:dyDescent="0.25">
      <c r="B84" s="14"/>
      <c r="C84" s="13" t="s">
        <v>24</v>
      </c>
      <c r="D84" s="8" t="s">
        <v>38</v>
      </c>
      <c r="E84" s="9">
        <v>65500</v>
      </c>
      <c r="F84" s="9">
        <v>90630</v>
      </c>
    </row>
    <row r="85" spans="2:6" ht="15" customHeight="1" x14ac:dyDescent="0.25">
      <c r="B85" s="36"/>
      <c r="C85" s="92" t="s">
        <v>31</v>
      </c>
      <c r="D85" s="93"/>
      <c r="E85" s="57">
        <v>69340</v>
      </c>
      <c r="F85" s="57">
        <f>SUM(F86+F87)</f>
        <v>40000</v>
      </c>
    </row>
    <row r="86" spans="2:6" ht="15" customHeight="1" x14ac:dyDescent="0.25">
      <c r="B86" s="100"/>
      <c r="C86" s="88" t="s">
        <v>24</v>
      </c>
      <c r="D86" s="8" t="s">
        <v>112</v>
      </c>
      <c r="E86" s="9">
        <v>0</v>
      </c>
      <c r="F86" s="9">
        <v>40000</v>
      </c>
    </row>
    <row r="87" spans="2:6" ht="15" customHeight="1" x14ac:dyDescent="0.25">
      <c r="B87" s="101"/>
      <c r="C87" s="89"/>
      <c r="D87" s="8" t="s">
        <v>26</v>
      </c>
      <c r="E87" s="9">
        <v>69340</v>
      </c>
      <c r="F87" s="9">
        <v>0</v>
      </c>
    </row>
    <row r="88" spans="2:6" ht="15" customHeight="1" x14ac:dyDescent="0.25">
      <c r="B88" s="36"/>
      <c r="C88" s="92" t="s">
        <v>111</v>
      </c>
      <c r="D88" s="93"/>
      <c r="E88" s="57">
        <v>84500</v>
      </c>
      <c r="F88" s="57">
        <f>SUM(F89+F90)</f>
        <v>0</v>
      </c>
    </row>
    <row r="89" spans="2:6" ht="15" customHeight="1" x14ac:dyDescent="0.25">
      <c r="B89" s="100"/>
      <c r="C89" s="88" t="s">
        <v>24</v>
      </c>
      <c r="D89" s="8" t="s">
        <v>112</v>
      </c>
      <c r="E89" s="9">
        <v>17000</v>
      </c>
      <c r="F89" s="9">
        <v>0</v>
      </c>
    </row>
    <row r="90" spans="2:6" ht="15" customHeight="1" x14ac:dyDescent="0.25">
      <c r="B90" s="101"/>
      <c r="C90" s="89"/>
      <c r="D90" s="8" t="s">
        <v>22</v>
      </c>
      <c r="E90" s="9">
        <v>67500</v>
      </c>
      <c r="F90" s="9">
        <v>0</v>
      </c>
    </row>
    <row r="91" spans="2:6" ht="15" customHeight="1" x14ac:dyDescent="0.25">
      <c r="B91" s="140"/>
      <c r="C91" s="140"/>
      <c r="D91" s="140"/>
      <c r="E91" s="140"/>
    </row>
    <row r="92" spans="2:6" ht="15" customHeight="1" x14ac:dyDescent="0.25">
      <c r="B92" s="41"/>
      <c r="C92" s="41"/>
      <c r="D92" s="41"/>
      <c r="E92" s="41"/>
    </row>
    <row r="93" spans="2:6" ht="15" customHeight="1" x14ac:dyDescent="0.25">
      <c r="B93" s="55" t="s">
        <v>39</v>
      </c>
      <c r="C93" s="90" t="s">
        <v>46</v>
      </c>
      <c r="D93" s="91"/>
      <c r="E93" s="56">
        <f>SUM(E94)</f>
        <v>6200</v>
      </c>
      <c r="F93" s="56">
        <f>SUM(F94)</f>
        <v>0</v>
      </c>
    </row>
    <row r="94" spans="2:6" ht="15" customHeight="1" x14ac:dyDescent="0.25">
      <c r="B94" s="36"/>
      <c r="C94" s="92" t="s">
        <v>33</v>
      </c>
      <c r="D94" s="93"/>
      <c r="E94" s="57">
        <f>SUM(E95+E96)</f>
        <v>6200</v>
      </c>
      <c r="F94" s="57">
        <f>SUM(F95+F96)</f>
        <v>0</v>
      </c>
    </row>
    <row r="95" spans="2:6" ht="15" customHeight="1" x14ac:dyDescent="0.25">
      <c r="B95" s="100"/>
      <c r="C95" s="88" t="s">
        <v>24</v>
      </c>
      <c r="D95" s="96" t="s">
        <v>22</v>
      </c>
      <c r="E95" s="103">
        <v>6200</v>
      </c>
      <c r="F95" s="103">
        <v>0</v>
      </c>
    </row>
    <row r="96" spans="2:6" ht="15" customHeight="1" x14ac:dyDescent="0.25">
      <c r="B96" s="101"/>
      <c r="C96" s="89"/>
      <c r="D96" s="97"/>
      <c r="E96" s="104"/>
      <c r="F96" s="104"/>
    </row>
    <row r="97" spans="2:6" ht="15" customHeight="1" x14ac:dyDescent="0.25">
      <c r="B97" s="135"/>
      <c r="C97" s="107"/>
      <c r="D97" s="107"/>
      <c r="E97" s="107"/>
    </row>
    <row r="98" spans="2:6" ht="15" customHeight="1" x14ac:dyDescent="0.25">
      <c r="B98" s="34"/>
      <c r="C98" s="35"/>
      <c r="D98" s="35"/>
      <c r="E98" s="35"/>
    </row>
    <row r="99" spans="2:6" ht="15" customHeight="1" x14ac:dyDescent="0.25">
      <c r="B99" s="55" t="s">
        <v>92</v>
      </c>
      <c r="C99" s="68" t="s">
        <v>97</v>
      </c>
      <c r="D99" s="68"/>
      <c r="E99" s="56">
        <f>SUM(E100)</f>
        <v>250000</v>
      </c>
      <c r="F99" s="56">
        <f>SUM(F100)</f>
        <v>280000</v>
      </c>
    </row>
    <row r="100" spans="2:6" ht="15" customHeight="1" x14ac:dyDescent="0.25">
      <c r="B100" s="36"/>
      <c r="C100" s="92" t="s">
        <v>96</v>
      </c>
      <c r="D100" s="93"/>
      <c r="E100" s="57">
        <f>SUM(E101+E102+E103)</f>
        <v>250000</v>
      </c>
      <c r="F100" s="57">
        <f>SUM(F101+F102+F103)</f>
        <v>280000</v>
      </c>
    </row>
    <row r="101" spans="2:6" ht="15" customHeight="1" x14ac:dyDescent="0.25">
      <c r="B101" s="36"/>
      <c r="C101" s="88" t="s">
        <v>24</v>
      </c>
      <c r="D101" s="8" t="s">
        <v>38</v>
      </c>
      <c r="E101" s="9">
        <v>133250</v>
      </c>
      <c r="F101" s="9">
        <v>133250</v>
      </c>
    </row>
    <row r="102" spans="2:6" ht="15" customHeight="1" x14ac:dyDescent="0.25">
      <c r="B102" s="36"/>
      <c r="C102" s="138"/>
      <c r="D102" s="8" t="s">
        <v>23</v>
      </c>
      <c r="E102" s="9">
        <v>116750</v>
      </c>
      <c r="F102" s="9">
        <v>51785</v>
      </c>
    </row>
    <row r="103" spans="2:6" ht="15" customHeight="1" x14ac:dyDescent="0.25">
      <c r="B103" s="84"/>
      <c r="C103" s="89"/>
      <c r="D103" s="8" t="s">
        <v>132</v>
      </c>
      <c r="E103" s="9">
        <v>0</v>
      </c>
      <c r="F103" s="9">
        <v>94965</v>
      </c>
    </row>
    <row r="104" spans="2:6" ht="15" customHeight="1" x14ac:dyDescent="0.25">
      <c r="B104" s="34"/>
      <c r="C104" s="35"/>
      <c r="D104" s="35"/>
      <c r="E104" s="35"/>
    </row>
    <row r="105" spans="2:6" ht="15" customHeight="1" x14ac:dyDescent="0.25">
      <c r="B105" s="34"/>
      <c r="C105" s="35"/>
      <c r="D105" s="35"/>
      <c r="E105" s="35"/>
    </row>
    <row r="106" spans="2:6" ht="15" customHeight="1" x14ac:dyDescent="0.25">
      <c r="B106" s="137" t="s">
        <v>73</v>
      </c>
      <c r="C106" s="137"/>
      <c r="D106" s="137"/>
      <c r="E106" s="60" t="s">
        <v>64</v>
      </c>
      <c r="F106" s="69" t="s">
        <v>99</v>
      </c>
    </row>
    <row r="107" spans="2:6" ht="15" customHeight="1" x14ac:dyDescent="0.25">
      <c r="B107" s="34"/>
      <c r="C107" s="35"/>
      <c r="D107" s="35"/>
      <c r="E107" s="35"/>
    </row>
    <row r="108" spans="2:6" ht="15" customHeight="1" x14ac:dyDescent="0.25">
      <c r="B108" s="55" t="s">
        <v>93</v>
      </c>
      <c r="C108" s="90" t="s">
        <v>47</v>
      </c>
      <c r="D108" s="91"/>
      <c r="E108" s="56">
        <f>SUM(E109)</f>
        <v>96800</v>
      </c>
      <c r="F108" s="56">
        <f>SUM(F109)</f>
        <v>91400</v>
      </c>
    </row>
    <row r="109" spans="2:6" ht="15" customHeight="1" x14ac:dyDescent="0.25">
      <c r="B109" s="36"/>
      <c r="C109" s="92" t="s">
        <v>32</v>
      </c>
      <c r="D109" s="93"/>
      <c r="E109" s="57">
        <f>SUM(E110+E111)</f>
        <v>96800</v>
      </c>
      <c r="F109" s="57">
        <f>SUM(F110+F111)</f>
        <v>91400</v>
      </c>
    </row>
    <row r="110" spans="2:6" ht="15" customHeight="1" x14ac:dyDescent="0.25">
      <c r="B110" s="100"/>
      <c r="C110" s="88" t="s">
        <v>24</v>
      </c>
      <c r="D110" s="8" t="s">
        <v>22</v>
      </c>
      <c r="E110" s="9">
        <v>43800</v>
      </c>
      <c r="F110" s="9">
        <v>43800</v>
      </c>
    </row>
    <row r="111" spans="2:6" ht="15" customHeight="1" x14ac:dyDescent="0.25">
      <c r="B111" s="101"/>
      <c r="C111" s="89"/>
      <c r="D111" s="47" t="s">
        <v>25</v>
      </c>
      <c r="E111" s="46">
        <v>53000</v>
      </c>
      <c r="F111" s="46">
        <v>47600</v>
      </c>
    </row>
    <row r="112" spans="2:6" ht="15" customHeight="1" x14ac:dyDescent="0.25">
      <c r="B112" s="154"/>
      <c r="C112" s="154"/>
      <c r="D112" s="154"/>
      <c r="E112" s="154"/>
    </row>
    <row r="113" spans="2:6" ht="15" customHeight="1" x14ac:dyDescent="0.25">
      <c r="B113" s="19"/>
      <c r="C113" s="19"/>
      <c r="D113" s="19"/>
      <c r="E113" s="19"/>
    </row>
    <row r="114" spans="2:6" x14ac:dyDescent="0.25">
      <c r="B114" s="102" t="s">
        <v>74</v>
      </c>
      <c r="C114" s="102"/>
      <c r="D114" s="102"/>
      <c r="E114" s="60" t="s">
        <v>64</v>
      </c>
      <c r="F114" s="69" t="s">
        <v>99</v>
      </c>
    </row>
    <row r="115" spans="2:6" x14ac:dyDescent="0.25">
      <c r="B115" s="1"/>
      <c r="C115" s="1"/>
    </row>
    <row r="116" spans="2:6" ht="15" customHeight="1" x14ac:dyDescent="0.25">
      <c r="B116" s="55" t="s">
        <v>94</v>
      </c>
      <c r="C116" s="90" t="s">
        <v>48</v>
      </c>
      <c r="D116" s="91"/>
      <c r="E116" s="56">
        <f>SUM(E117)</f>
        <v>100000</v>
      </c>
      <c r="F116" s="56">
        <f>SUM(F117)</f>
        <v>31400</v>
      </c>
    </row>
    <row r="117" spans="2:6" ht="15" customHeight="1" x14ac:dyDescent="0.25">
      <c r="B117" s="36"/>
      <c r="C117" s="92" t="s">
        <v>49</v>
      </c>
      <c r="D117" s="93"/>
      <c r="E117" s="57">
        <f>SUM(E119+E118)</f>
        <v>100000</v>
      </c>
      <c r="F117" s="57">
        <f>SUM(F119+F118)</f>
        <v>31400</v>
      </c>
    </row>
    <row r="118" spans="2:6" ht="15" customHeight="1" x14ac:dyDescent="0.25">
      <c r="B118" s="36"/>
      <c r="C118" s="94" t="s">
        <v>24</v>
      </c>
      <c r="D118" s="8" t="s">
        <v>22</v>
      </c>
      <c r="E118" s="70">
        <v>63600</v>
      </c>
      <c r="F118" s="70">
        <v>31400</v>
      </c>
    </row>
    <row r="119" spans="2:6" ht="15" customHeight="1" x14ac:dyDescent="0.25">
      <c r="B119" s="15"/>
      <c r="C119" s="95"/>
      <c r="D119" s="8" t="s">
        <v>38</v>
      </c>
      <c r="E119" s="9">
        <v>36400</v>
      </c>
      <c r="F119" s="9">
        <v>0</v>
      </c>
    </row>
    <row r="120" spans="2:6" x14ac:dyDescent="0.25">
      <c r="B120" s="1"/>
      <c r="C120" s="1"/>
    </row>
    <row r="121" spans="2:6" x14ac:dyDescent="0.25">
      <c r="B121" s="1"/>
      <c r="C121" s="1"/>
    </row>
    <row r="122" spans="2:6" ht="15" customHeight="1" x14ac:dyDescent="0.25">
      <c r="B122" s="55" t="s">
        <v>95</v>
      </c>
      <c r="C122" s="90" t="s">
        <v>133</v>
      </c>
      <c r="D122" s="91"/>
      <c r="E122" s="56">
        <f>SUM(E123)</f>
        <v>0</v>
      </c>
      <c r="F122" s="56">
        <f>SUM(F123)</f>
        <v>77200</v>
      </c>
    </row>
    <row r="123" spans="2:6" ht="15" customHeight="1" x14ac:dyDescent="0.25">
      <c r="B123" s="36"/>
      <c r="C123" s="92" t="s">
        <v>49</v>
      </c>
      <c r="D123" s="93"/>
      <c r="E123" s="57">
        <f>SUM(E125+E124)</f>
        <v>0</v>
      </c>
      <c r="F123" s="57">
        <f>SUM(F125+F124)</f>
        <v>77200</v>
      </c>
    </row>
    <row r="124" spans="2:6" ht="15" customHeight="1" x14ac:dyDescent="0.25">
      <c r="B124" s="36"/>
      <c r="C124" s="94" t="s">
        <v>24</v>
      </c>
      <c r="D124" s="96" t="s">
        <v>25</v>
      </c>
      <c r="E124" s="98">
        <v>0</v>
      </c>
      <c r="F124" s="98">
        <v>77200</v>
      </c>
    </row>
    <row r="125" spans="2:6" ht="15" customHeight="1" x14ac:dyDescent="0.25">
      <c r="B125" s="15"/>
      <c r="C125" s="95"/>
      <c r="D125" s="97"/>
      <c r="E125" s="99"/>
      <c r="F125" s="99"/>
    </row>
    <row r="126" spans="2:6" x14ac:dyDescent="0.25">
      <c r="B126" s="1"/>
      <c r="C126" s="1"/>
    </row>
    <row r="127" spans="2:6" x14ac:dyDescent="0.25">
      <c r="B127" s="1"/>
      <c r="C127" s="1"/>
    </row>
    <row r="128" spans="2:6" ht="30" customHeight="1" x14ac:dyDescent="0.25">
      <c r="B128" s="108" t="s">
        <v>50</v>
      </c>
      <c r="C128" s="109"/>
      <c r="D128" s="110"/>
      <c r="E128" s="86">
        <f>SUM(E44+E52+E61+E68+E73+E80+E93+E99+E108+E116+E122)</f>
        <v>1629090</v>
      </c>
      <c r="F128" s="86">
        <f>SUM(F44+F52+F61+F68+F73+F80+F93+F99+F108+F116+F122)</f>
        <v>1121095</v>
      </c>
    </row>
    <row r="129" spans="2:6" ht="29.25" customHeight="1" x14ac:dyDescent="0.25">
      <c r="B129" s="73" t="s">
        <v>4</v>
      </c>
      <c r="C129" s="151" t="s">
        <v>62</v>
      </c>
      <c r="D129" s="151"/>
      <c r="E129" s="151"/>
      <c r="F129" s="151"/>
    </row>
    <row r="130" spans="2:6" x14ac:dyDescent="0.25">
      <c r="B130" s="1"/>
      <c r="C130" s="1"/>
    </row>
    <row r="131" spans="2:6" ht="44.25" customHeight="1" x14ac:dyDescent="0.25">
      <c r="B131" s="147" t="s">
        <v>162</v>
      </c>
      <c r="C131" s="148"/>
      <c r="D131" s="149"/>
      <c r="E131" s="50">
        <v>0</v>
      </c>
      <c r="F131" s="50">
        <v>0</v>
      </c>
    </row>
    <row r="132" spans="2:6" x14ac:dyDescent="0.25">
      <c r="B132" s="1"/>
      <c r="C132" s="1"/>
    </row>
    <row r="133" spans="2:6" x14ac:dyDescent="0.25">
      <c r="B133" s="1"/>
      <c r="C133" s="1"/>
    </row>
    <row r="134" spans="2:6" ht="29.25" customHeight="1" x14ac:dyDescent="0.25">
      <c r="B134" s="73" t="s">
        <v>6</v>
      </c>
      <c r="C134" s="151" t="s">
        <v>14</v>
      </c>
      <c r="D134" s="151"/>
      <c r="E134" s="151"/>
      <c r="F134" s="151"/>
    </row>
    <row r="135" spans="2:6" x14ac:dyDescent="0.25">
      <c r="B135" s="1"/>
      <c r="C135" s="1"/>
    </row>
    <row r="136" spans="2:6" x14ac:dyDescent="0.25">
      <c r="B136" s="1"/>
      <c r="C136" s="1"/>
    </row>
    <row r="137" spans="2:6" ht="15" customHeight="1" x14ac:dyDescent="0.25">
      <c r="B137" s="139" t="s">
        <v>70</v>
      </c>
      <c r="C137" s="139"/>
      <c r="D137" s="139"/>
      <c r="E137" s="60" t="s">
        <v>64</v>
      </c>
      <c r="F137" s="69" t="s">
        <v>99</v>
      </c>
    </row>
    <row r="138" spans="2:6" x14ac:dyDescent="0.25">
      <c r="B138" s="1"/>
      <c r="C138" s="1"/>
    </row>
    <row r="139" spans="2:6" ht="15" customHeight="1" x14ac:dyDescent="0.25">
      <c r="B139" s="55" t="s">
        <v>98</v>
      </c>
      <c r="C139" s="90" t="s">
        <v>54</v>
      </c>
      <c r="D139" s="91"/>
      <c r="E139" s="56">
        <f>SUM(E140)</f>
        <v>1100000</v>
      </c>
      <c r="F139" s="56">
        <f>SUM(F140)</f>
        <v>250</v>
      </c>
    </row>
    <row r="140" spans="2:6" ht="15" customHeight="1" x14ac:dyDescent="0.25">
      <c r="B140" s="37"/>
      <c r="C140" s="92" t="s">
        <v>53</v>
      </c>
      <c r="D140" s="93"/>
      <c r="E140" s="57">
        <f>SUM(E141)</f>
        <v>1100000</v>
      </c>
      <c r="F140" s="57">
        <f>SUM(F141+F142)</f>
        <v>250</v>
      </c>
    </row>
    <row r="141" spans="2:6" ht="15" customHeight="1" x14ac:dyDescent="0.25">
      <c r="B141" s="100"/>
      <c r="C141" s="88" t="s">
        <v>24</v>
      </c>
      <c r="D141" s="8" t="s">
        <v>27</v>
      </c>
      <c r="E141" s="9">
        <v>1100000</v>
      </c>
      <c r="F141" s="9">
        <v>0</v>
      </c>
    </row>
    <row r="142" spans="2:6" ht="15" customHeight="1" x14ac:dyDescent="0.25">
      <c r="B142" s="101"/>
      <c r="C142" s="89"/>
      <c r="D142" s="8" t="s">
        <v>112</v>
      </c>
      <c r="E142" s="9">
        <v>0</v>
      </c>
      <c r="F142" s="9">
        <v>250</v>
      </c>
    </row>
    <row r="143" spans="2:6" x14ac:dyDescent="0.25">
      <c r="B143" s="1"/>
      <c r="C143" s="1"/>
    </row>
    <row r="144" spans="2:6" x14ac:dyDescent="0.25">
      <c r="B144" s="1"/>
      <c r="C144" s="1"/>
    </row>
    <row r="145" spans="2:6" ht="15" customHeight="1" x14ac:dyDescent="0.25">
      <c r="B145" s="55" t="s">
        <v>98</v>
      </c>
      <c r="C145" s="90" t="s">
        <v>55</v>
      </c>
      <c r="D145" s="91"/>
      <c r="E145" s="56">
        <f>SUM(E146)</f>
        <v>33200</v>
      </c>
      <c r="F145" s="56">
        <f>SUM(F146)</f>
        <v>0</v>
      </c>
    </row>
    <row r="146" spans="2:6" ht="15" customHeight="1" x14ac:dyDescent="0.25">
      <c r="B146" s="37"/>
      <c r="C146" s="92" t="s">
        <v>52</v>
      </c>
      <c r="D146" s="93"/>
      <c r="E146" s="57">
        <f>SUM(E147)</f>
        <v>33200</v>
      </c>
      <c r="F146" s="57">
        <f>SUM(F147)</f>
        <v>0</v>
      </c>
    </row>
    <row r="147" spans="2:6" ht="30" customHeight="1" x14ac:dyDescent="0.25">
      <c r="B147" s="15"/>
      <c r="C147" s="10" t="s">
        <v>24</v>
      </c>
      <c r="D147" s="47" t="s">
        <v>25</v>
      </c>
      <c r="E147" s="46">
        <v>33200</v>
      </c>
      <c r="F147" s="46">
        <v>0</v>
      </c>
    </row>
    <row r="148" spans="2:6" ht="15" customHeight="1" x14ac:dyDescent="0.25">
      <c r="B148" s="22"/>
      <c r="C148" s="76"/>
      <c r="D148" s="76"/>
      <c r="E148" s="76"/>
      <c r="F148" s="78"/>
    </row>
    <row r="149" spans="2:6" ht="15" customHeight="1" x14ac:dyDescent="0.25">
      <c r="B149" s="22"/>
      <c r="C149" s="77"/>
      <c r="D149" s="77"/>
      <c r="E149" s="77"/>
      <c r="F149" s="79"/>
    </row>
    <row r="150" spans="2:6" ht="15" customHeight="1" x14ac:dyDescent="0.25">
      <c r="B150" s="55" t="s">
        <v>116</v>
      </c>
      <c r="C150" s="90" t="s">
        <v>101</v>
      </c>
      <c r="D150" s="91"/>
      <c r="E150" s="56">
        <f>SUM(E151)</f>
        <v>236000</v>
      </c>
      <c r="F150" s="56">
        <f>SUM(F151)</f>
        <v>232000</v>
      </c>
    </row>
    <row r="151" spans="2:6" ht="15" customHeight="1" x14ac:dyDescent="0.25">
      <c r="B151" s="37"/>
      <c r="C151" s="92" t="s">
        <v>102</v>
      </c>
      <c r="D151" s="93"/>
      <c r="E151" s="57">
        <v>236000</v>
      </c>
      <c r="F151" s="57">
        <f>SUM(F152)</f>
        <v>232000</v>
      </c>
    </row>
    <row r="152" spans="2:6" ht="30" customHeight="1" x14ac:dyDescent="0.25">
      <c r="B152" s="15"/>
      <c r="C152" s="10" t="s">
        <v>24</v>
      </c>
      <c r="D152" s="8" t="s">
        <v>22</v>
      </c>
      <c r="E152" s="9">
        <v>236000</v>
      </c>
      <c r="F152" s="9">
        <v>232000</v>
      </c>
    </row>
    <row r="153" spans="2:6" ht="15" customHeight="1" x14ac:dyDescent="0.25">
      <c r="B153" s="22"/>
      <c r="C153" s="76"/>
      <c r="D153" s="76"/>
      <c r="E153" s="76"/>
      <c r="F153" s="78"/>
    </row>
    <row r="154" spans="2:6" ht="15" customHeight="1" x14ac:dyDescent="0.25">
      <c r="B154" s="22"/>
      <c r="C154" s="77"/>
      <c r="D154" s="77"/>
      <c r="E154" s="77"/>
      <c r="F154" s="79"/>
    </row>
    <row r="155" spans="2:6" ht="15" customHeight="1" x14ac:dyDescent="0.25">
      <c r="B155" s="55" t="s">
        <v>117</v>
      </c>
      <c r="C155" s="90" t="s">
        <v>104</v>
      </c>
      <c r="D155" s="91"/>
      <c r="E155" s="56">
        <f>SUM(E156)</f>
        <v>265000</v>
      </c>
      <c r="F155" s="56">
        <f>SUM(F156)</f>
        <v>265000</v>
      </c>
    </row>
    <row r="156" spans="2:6" ht="15" customHeight="1" x14ac:dyDescent="0.25">
      <c r="B156" s="37"/>
      <c r="C156" s="92" t="s">
        <v>103</v>
      </c>
      <c r="D156" s="93"/>
      <c r="E156" s="57">
        <v>265000</v>
      </c>
      <c r="F156" s="57">
        <f>SUM(F157)</f>
        <v>265000</v>
      </c>
    </row>
    <row r="157" spans="2:6" ht="30" customHeight="1" x14ac:dyDescent="0.25">
      <c r="B157" s="15"/>
      <c r="C157" s="10" t="s">
        <v>24</v>
      </c>
      <c r="D157" s="8" t="s">
        <v>22</v>
      </c>
      <c r="E157" s="9">
        <v>265000</v>
      </c>
      <c r="F157" s="9">
        <v>265000</v>
      </c>
    </row>
    <row r="158" spans="2:6" ht="15" customHeight="1" x14ac:dyDescent="0.25">
      <c r="B158" s="22"/>
      <c r="C158" s="76"/>
      <c r="D158" s="76"/>
      <c r="E158" s="76"/>
      <c r="F158" s="78"/>
    </row>
    <row r="159" spans="2:6" ht="15" customHeight="1" x14ac:dyDescent="0.25">
      <c r="B159" s="22"/>
      <c r="C159" s="77"/>
      <c r="D159" s="77"/>
      <c r="E159" s="77"/>
      <c r="F159" s="79"/>
    </row>
    <row r="160" spans="2:6" ht="15" customHeight="1" x14ac:dyDescent="0.25">
      <c r="B160" s="55" t="s">
        <v>118</v>
      </c>
      <c r="C160" s="90" t="s">
        <v>105</v>
      </c>
      <c r="D160" s="91"/>
      <c r="E160" s="56">
        <f>SUM(E161)</f>
        <v>487100</v>
      </c>
      <c r="F160" s="56">
        <f>SUM(F161)</f>
        <v>437100</v>
      </c>
    </row>
    <row r="161" spans="2:8" ht="15" customHeight="1" x14ac:dyDescent="0.25">
      <c r="B161" s="37"/>
      <c r="C161" s="92" t="s">
        <v>106</v>
      </c>
      <c r="D161" s="93"/>
      <c r="E161" s="57">
        <v>487100</v>
      </c>
      <c r="F161" s="57">
        <f>SUM(F162)</f>
        <v>437100</v>
      </c>
    </row>
    <row r="162" spans="2:8" ht="30" customHeight="1" x14ac:dyDescent="0.25">
      <c r="B162" s="15"/>
      <c r="C162" s="10" t="s">
        <v>24</v>
      </c>
      <c r="D162" s="8" t="s">
        <v>22</v>
      </c>
      <c r="E162" s="9">
        <v>487100</v>
      </c>
      <c r="F162" s="9">
        <v>437100</v>
      </c>
    </row>
    <row r="163" spans="2:8" ht="15" customHeight="1" x14ac:dyDescent="0.25">
      <c r="B163" s="22"/>
      <c r="C163" s="76"/>
      <c r="D163" s="76"/>
      <c r="E163" s="76"/>
      <c r="F163" s="78"/>
    </row>
    <row r="164" spans="2:8" ht="15" customHeight="1" x14ac:dyDescent="0.25">
      <c r="B164" s="22"/>
      <c r="C164" s="77"/>
      <c r="D164" s="77"/>
      <c r="E164" s="77"/>
      <c r="F164" s="79"/>
    </row>
    <row r="165" spans="2:8" ht="15" customHeight="1" x14ac:dyDescent="0.25">
      <c r="B165" s="55" t="s">
        <v>119</v>
      </c>
      <c r="C165" s="90" t="s">
        <v>107</v>
      </c>
      <c r="D165" s="91"/>
      <c r="E165" s="56">
        <f>SUM(E166)</f>
        <v>308650</v>
      </c>
      <c r="F165" s="56">
        <f>SUM(F166)</f>
        <v>229650</v>
      </c>
    </row>
    <row r="166" spans="2:8" ht="15" customHeight="1" x14ac:dyDescent="0.25">
      <c r="B166" s="37"/>
      <c r="C166" s="92" t="s">
        <v>108</v>
      </c>
      <c r="D166" s="93"/>
      <c r="E166" s="57">
        <v>308650</v>
      </c>
      <c r="F166" s="57">
        <f>SUM(F167)</f>
        <v>229650</v>
      </c>
    </row>
    <row r="167" spans="2:8" ht="30" customHeight="1" x14ac:dyDescent="0.25">
      <c r="B167" s="15"/>
      <c r="C167" s="10" t="s">
        <v>24</v>
      </c>
      <c r="D167" s="8" t="s">
        <v>22</v>
      </c>
      <c r="E167" s="9">
        <v>308650</v>
      </c>
      <c r="F167" s="9">
        <v>229650</v>
      </c>
    </row>
    <row r="168" spans="2:8" ht="15" customHeight="1" x14ac:dyDescent="0.25">
      <c r="B168" s="22"/>
      <c r="C168" s="76"/>
      <c r="D168" s="76"/>
      <c r="E168" s="76"/>
      <c r="F168" s="78"/>
    </row>
    <row r="169" spans="2:8" ht="15" customHeight="1" x14ac:dyDescent="0.25">
      <c r="B169" s="22"/>
      <c r="C169" s="77"/>
      <c r="D169" s="77"/>
      <c r="E169" s="77"/>
      <c r="F169" s="79"/>
    </row>
    <row r="170" spans="2:8" ht="15" customHeight="1" x14ac:dyDescent="0.25">
      <c r="B170" s="55" t="s">
        <v>120</v>
      </c>
      <c r="C170" s="90" t="s">
        <v>110</v>
      </c>
      <c r="D170" s="91"/>
      <c r="E170" s="56">
        <f>SUM(E171)</f>
        <v>125000</v>
      </c>
      <c r="F170" s="56">
        <f>SUM(F171)</f>
        <v>0</v>
      </c>
    </row>
    <row r="171" spans="2:8" ht="15" customHeight="1" x14ac:dyDescent="0.25">
      <c r="B171" s="36"/>
      <c r="C171" s="92" t="s">
        <v>109</v>
      </c>
      <c r="D171" s="93"/>
      <c r="E171" s="57">
        <v>125000</v>
      </c>
      <c r="F171" s="57">
        <f>SUM(F173+F172)</f>
        <v>0</v>
      </c>
    </row>
    <row r="172" spans="2:8" ht="15" customHeight="1" x14ac:dyDescent="0.25">
      <c r="B172" s="36"/>
      <c r="C172" s="94" t="s">
        <v>24</v>
      </c>
      <c r="D172" s="8" t="s">
        <v>23</v>
      </c>
      <c r="E172" s="155">
        <v>12500</v>
      </c>
      <c r="F172" s="155">
        <v>0</v>
      </c>
      <c r="G172" s="156"/>
      <c r="H172" s="156"/>
    </row>
    <row r="173" spans="2:8" ht="15" customHeight="1" x14ac:dyDescent="0.25">
      <c r="B173" s="15"/>
      <c r="C173" s="95"/>
      <c r="D173" s="8" t="s">
        <v>22</v>
      </c>
      <c r="E173" s="9">
        <v>112500</v>
      </c>
      <c r="F173" s="9">
        <v>0</v>
      </c>
      <c r="G173" s="156"/>
      <c r="H173" s="156"/>
    </row>
    <row r="174" spans="2:8" ht="15" customHeight="1" x14ac:dyDescent="0.25">
      <c r="B174" s="22"/>
      <c r="C174" s="76"/>
      <c r="D174" s="76"/>
      <c r="E174" s="76"/>
      <c r="F174" s="78"/>
    </row>
    <row r="175" spans="2:8" ht="15" customHeight="1" x14ac:dyDescent="0.25">
      <c r="B175" s="1"/>
      <c r="C175" s="80"/>
      <c r="D175" s="80"/>
      <c r="E175" s="80"/>
      <c r="F175" s="81"/>
    </row>
    <row r="176" spans="2:8" x14ac:dyDescent="0.25">
      <c r="B176" s="102" t="s">
        <v>73</v>
      </c>
      <c r="C176" s="102"/>
      <c r="D176" s="102"/>
      <c r="E176" s="61" t="s">
        <v>64</v>
      </c>
      <c r="F176" s="69" t="s">
        <v>99</v>
      </c>
    </row>
    <row r="177" spans="2:7" x14ac:dyDescent="0.25">
      <c r="B177" s="1"/>
      <c r="C177" s="1"/>
    </row>
    <row r="178" spans="2:7" ht="15" customHeight="1" x14ac:dyDescent="0.25">
      <c r="B178" s="55" t="s">
        <v>125</v>
      </c>
      <c r="C178" s="90" t="s">
        <v>56</v>
      </c>
      <c r="D178" s="91"/>
      <c r="E178" s="56">
        <f>SUM(E179)</f>
        <v>100000</v>
      </c>
      <c r="F178" s="56">
        <f>SUM(F179)</f>
        <v>5000</v>
      </c>
    </row>
    <row r="179" spans="2:7" ht="15" customHeight="1" x14ac:dyDescent="0.25">
      <c r="B179" s="37"/>
      <c r="C179" s="92" t="s">
        <v>134</v>
      </c>
      <c r="D179" s="93"/>
      <c r="E179" s="57">
        <f>SUM(E180+E181)</f>
        <v>100000</v>
      </c>
      <c r="F179" s="57">
        <f>SUM(F180+F181)</f>
        <v>5000</v>
      </c>
    </row>
    <row r="180" spans="2:7" ht="15" customHeight="1" x14ac:dyDescent="0.25">
      <c r="B180" s="100"/>
      <c r="C180" s="88" t="s">
        <v>24</v>
      </c>
      <c r="D180" s="8" t="s">
        <v>135</v>
      </c>
      <c r="E180" s="9">
        <v>5000</v>
      </c>
      <c r="F180" s="9">
        <v>5000</v>
      </c>
      <c r="G180" s="156"/>
    </row>
    <row r="181" spans="2:7" ht="15" customHeight="1" x14ac:dyDescent="0.25">
      <c r="B181" s="101"/>
      <c r="C181" s="89"/>
      <c r="D181" s="8" t="s">
        <v>22</v>
      </c>
      <c r="E181" s="9">
        <v>95000</v>
      </c>
      <c r="F181" s="9">
        <v>0</v>
      </c>
      <c r="G181" s="156"/>
    </row>
    <row r="182" spans="2:7" x14ac:dyDescent="0.25">
      <c r="B182" s="1"/>
      <c r="C182" s="82"/>
      <c r="D182" s="82"/>
      <c r="E182" s="82"/>
      <c r="F182" s="82"/>
    </row>
    <row r="183" spans="2:7" x14ac:dyDescent="0.25">
      <c r="B183" s="1"/>
      <c r="C183" s="82"/>
      <c r="D183" s="82"/>
      <c r="E183" s="82"/>
      <c r="F183" s="82"/>
    </row>
    <row r="184" spans="2:7" ht="30" customHeight="1" x14ac:dyDescent="0.25">
      <c r="B184" s="108" t="s">
        <v>50</v>
      </c>
      <c r="C184" s="109"/>
      <c r="D184" s="110"/>
      <c r="E184" s="58">
        <f>SUM(E139+E145+E150+E155+E160+E165+E170+E178)</f>
        <v>2654950</v>
      </c>
      <c r="F184" s="58">
        <f>SUM(F139+F145+F150+F155+F160+F165+F170+F178)</f>
        <v>1169000</v>
      </c>
    </row>
    <row r="185" spans="2:7" x14ac:dyDescent="0.25">
      <c r="B185" s="1"/>
      <c r="C185" s="82"/>
      <c r="D185" s="82"/>
      <c r="E185" s="82"/>
      <c r="F185" s="82"/>
    </row>
    <row r="186" spans="2:7" x14ac:dyDescent="0.25">
      <c r="B186" s="1"/>
      <c r="C186" s="82"/>
      <c r="D186" s="82"/>
      <c r="E186" s="82"/>
      <c r="F186" s="82"/>
    </row>
    <row r="187" spans="2:7" ht="29.25" customHeight="1" x14ac:dyDescent="0.25">
      <c r="B187" s="74" t="s">
        <v>7</v>
      </c>
      <c r="C187" s="152" t="s">
        <v>37</v>
      </c>
      <c r="D187" s="152"/>
      <c r="E187" s="152"/>
      <c r="F187" s="152"/>
    </row>
    <row r="188" spans="2:7" x14ac:dyDescent="0.25">
      <c r="B188" s="1"/>
      <c r="C188" s="1"/>
    </row>
    <row r="189" spans="2:7" ht="39.950000000000003" customHeight="1" x14ac:dyDescent="0.25">
      <c r="B189" s="147" t="s">
        <v>163</v>
      </c>
      <c r="C189" s="148"/>
      <c r="D189" s="149"/>
      <c r="E189" s="50">
        <v>0</v>
      </c>
      <c r="F189" s="50">
        <v>0</v>
      </c>
    </row>
    <row r="190" spans="2:7" x14ac:dyDescent="0.25">
      <c r="B190" s="1"/>
      <c r="C190" s="1"/>
    </row>
    <row r="191" spans="2:7" x14ac:dyDescent="0.25">
      <c r="B191" s="1"/>
      <c r="C191" s="1"/>
    </row>
    <row r="192" spans="2:7" x14ac:dyDescent="0.25">
      <c r="B192" s="1"/>
      <c r="C192" s="1"/>
    </row>
    <row r="193" spans="2:6" x14ac:dyDescent="0.25">
      <c r="B193" s="1"/>
      <c r="C193" s="1"/>
    </row>
    <row r="194" spans="2:6" ht="24.95" customHeight="1" x14ac:dyDescent="0.25">
      <c r="B194" s="111" t="s">
        <v>18</v>
      </c>
      <c r="C194" s="111"/>
      <c r="D194" s="111"/>
      <c r="E194" s="111"/>
      <c r="F194" s="111"/>
    </row>
    <row r="195" spans="2:6" x14ac:dyDescent="0.25">
      <c r="B195" s="1"/>
      <c r="C195" s="1"/>
    </row>
    <row r="196" spans="2:6" ht="30" customHeight="1" x14ac:dyDescent="0.25">
      <c r="B196" s="130" t="s">
        <v>124</v>
      </c>
      <c r="C196" s="130"/>
      <c r="D196" s="130"/>
      <c r="E196" s="130"/>
      <c r="F196" s="130"/>
    </row>
    <row r="197" spans="2:6" ht="15" customHeight="1" x14ac:dyDescent="0.25">
      <c r="B197" s="12"/>
      <c r="C197" s="12"/>
      <c r="D197" s="12"/>
      <c r="E197" s="28"/>
    </row>
    <row r="198" spans="2:6" ht="30" customHeight="1" x14ac:dyDescent="0.25">
      <c r="B198" s="63" t="s">
        <v>19</v>
      </c>
      <c r="C198" s="115" t="s">
        <v>89</v>
      </c>
      <c r="D198" s="116"/>
      <c r="E198" s="62" t="s">
        <v>1</v>
      </c>
      <c r="F198" s="66" t="s">
        <v>100</v>
      </c>
    </row>
    <row r="199" spans="2:6" ht="35.1" customHeight="1" x14ac:dyDescent="0.25">
      <c r="B199" s="49" t="s">
        <v>0</v>
      </c>
      <c r="C199" s="125" t="s">
        <v>57</v>
      </c>
      <c r="D199" s="126"/>
      <c r="E199" s="64">
        <f>SUM(E37)</f>
        <v>0</v>
      </c>
      <c r="F199" s="64">
        <f>SUM(F37)</f>
        <v>0</v>
      </c>
    </row>
    <row r="200" spans="2:6" ht="35.1" customHeight="1" x14ac:dyDescent="0.25">
      <c r="B200" s="48" t="s">
        <v>2</v>
      </c>
      <c r="C200" s="125" t="s">
        <v>58</v>
      </c>
      <c r="D200" s="126"/>
      <c r="E200" s="64">
        <f>SUM(E128)</f>
        <v>1629090</v>
      </c>
      <c r="F200" s="64">
        <f>SUM(F128)</f>
        <v>1121095</v>
      </c>
    </row>
    <row r="201" spans="2:6" ht="35.1" customHeight="1" x14ac:dyDescent="0.25">
      <c r="B201" s="48" t="s">
        <v>4</v>
      </c>
      <c r="C201" s="125" t="s">
        <v>59</v>
      </c>
      <c r="D201" s="126"/>
      <c r="E201" s="64">
        <f>SUM(E131)</f>
        <v>0</v>
      </c>
      <c r="F201" s="64">
        <f>SUM(F131)</f>
        <v>0</v>
      </c>
    </row>
    <row r="202" spans="2:6" ht="35.1" customHeight="1" x14ac:dyDescent="0.25">
      <c r="B202" s="48" t="s">
        <v>6</v>
      </c>
      <c r="C202" s="125" t="s">
        <v>60</v>
      </c>
      <c r="D202" s="126"/>
      <c r="E202" s="64">
        <f>SUM(E184)</f>
        <v>2654950</v>
      </c>
      <c r="F202" s="64">
        <f>SUM(F184)</f>
        <v>1169000</v>
      </c>
    </row>
    <row r="203" spans="2:6" ht="35.1" customHeight="1" x14ac:dyDescent="0.25">
      <c r="B203" s="48" t="s">
        <v>7</v>
      </c>
      <c r="C203" s="125" t="s">
        <v>61</v>
      </c>
      <c r="D203" s="126"/>
      <c r="E203" s="64">
        <f>SUM(E189)</f>
        <v>0</v>
      </c>
      <c r="F203" s="64">
        <f>SUM(F189)</f>
        <v>0</v>
      </c>
    </row>
    <row r="204" spans="2:6" ht="20.100000000000001" customHeight="1" x14ac:dyDescent="0.25">
      <c r="B204" s="112" t="s">
        <v>115</v>
      </c>
      <c r="C204" s="113"/>
      <c r="D204" s="114"/>
      <c r="E204" s="65">
        <f>SUM(E199:E203)</f>
        <v>4284040</v>
      </c>
      <c r="F204" s="65">
        <f>SUM(F199:F203)</f>
        <v>2290095</v>
      </c>
    </row>
    <row r="205" spans="2:6" ht="12.95" customHeight="1" x14ac:dyDescent="0.25">
      <c r="B205" s="4"/>
      <c r="C205" s="4"/>
      <c r="D205" s="5"/>
      <c r="E205" s="29"/>
    </row>
    <row r="206" spans="2:6" ht="12.95" customHeight="1" x14ac:dyDescent="0.25">
      <c r="B206" s="1"/>
      <c r="C206" s="1"/>
      <c r="D206" s="3"/>
      <c r="E206" s="30"/>
    </row>
    <row r="207" spans="2:6" ht="12.95" customHeight="1" x14ac:dyDescent="0.25">
      <c r="B207" s="1"/>
      <c r="C207" s="1"/>
      <c r="D207" s="3"/>
      <c r="E207" s="30"/>
    </row>
    <row r="208" spans="2:6" ht="12.95" customHeight="1" x14ac:dyDescent="0.25">
      <c r="B208" s="1"/>
      <c r="C208" s="1"/>
      <c r="D208" s="3"/>
      <c r="E208" s="30"/>
    </row>
    <row r="209" spans="2:6" ht="12.95" customHeight="1" x14ac:dyDescent="0.25">
      <c r="B209" s="1"/>
      <c r="C209" s="1"/>
      <c r="D209" s="3"/>
      <c r="E209" s="30"/>
    </row>
    <row r="210" spans="2:6" ht="12.95" customHeight="1" x14ac:dyDescent="0.25">
      <c r="B210" s="1"/>
      <c r="C210" s="1"/>
      <c r="D210" s="3"/>
      <c r="E210" s="30"/>
    </row>
    <row r="211" spans="2:6" ht="12.95" customHeight="1" x14ac:dyDescent="0.25">
      <c r="B211" s="1"/>
      <c r="C211" s="1"/>
      <c r="D211" s="3"/>
      <c r="E211" s="30"/>
    </row>
    <row r="212" spans="2:6" ht="12.95" customHeight="1" x14ac:dyDescent="0.25">
      <c r="B212" s="1"/>
      <c r="C212" s="1"/>
      <c r="D212" s="3"/>
      <c r="E212" s="30"/>
    </row>
    <row r="213" spans="2:6" ht="12.95" customHeight="1" x14ac:dyDescent="0.25">
      <c r="B213" s="1"/>
      <c r="C213" s="1"/>
      <c r="D213" s="3"/>
      <c r="E213" s="30"/>
    </row>
    <row r="214" spans="2:6" ht="12.95" customHeight="1" x14ac:dyDescent="0.25">
      <c r="B214" s="1"/>
      <c r="C214" s="1"/>
      <c r="D214" s="3"/>
      <c r="E214" s="30"/>
    </row>
    <row r="215" spans="2:6" ht="12.95" customHeight="1" x14ac:dyDescent="0.25">
      <c r="B215" s="1"/>
      <c r="C215" s="1"/>
      <c r="D215" s="3"/>
      <c r="E215" s="30"/>
    </row>
    <row r="216" spans="2:6" ht="19.5" customHeight="1" x14ac:dyDescent="0.25">
      <c r="B216" s="131" t="s">
        <v>122</v>
      </c>
      <c r="C216" s="131"/>
      <c r="D216" s="131"/>
      <c r="E216" s="131"/>
      <c r="F216" s="131"/>
    </row>
    <row r="217" spans="2:6" ht="12.95" customHeight="1" x14ac:dyDescent="0.25">
      <c r="B217" s="12"/>
      <c r="C217" s="12"/>
      <c r="D217" s="12"/>
      <c r="E217"/>
    </row>
    <row r="218" spans="2:6" ht="30" customHeight="1" x14ac:dyDescent="0.25">
      <c r="B218" s="63"/>
      <c r="C218" s="115" t="s">
        <v>88</v>
      </c>
      <c r="D218" s="116"/>
      <c r="E218" s="66" t="s">
        <v>1</v>
      </c>
      <c r="F218" s="66" t="s">
        <v>100</v>
      </c>
    </row>
    <row r="219" spans="2:6" ht="15" customHeight="1" x14ac:dyDescent="0.25">
      <c r="B219" s="52" t="s">
        <v>79</v>
      </c>
      <c r="C219" s="105" t="s">
        <v>70</v>
      </c>
      <c r="D219" s="106"/>
      <c r="E219" s="64">
        <f>SUM(E44+E139+E145+E150+E155+E160+E165+E170)</f>
        <v>2727450</v>
      </c>
      <c r="F219" s="64">
        <f>SUM(F44+F139+F145+F150+F155+F160+F165+F170)</f>
        <v>1210800</v>
      </c>
    </row>
    <row r="220" spans="2:6" ht="15" customHeight="1" x14ac:dyDescent="0.25">
      <c r="B220" s="53" t="s">
        <v>80</v>
      </c>
      <c r="C220" s="105" t="s">
        <v>75</v>
      </c>
      <c r="D220" s="106"/>
      <c r="E220" s="64">
        <f>SUM(E52+E61+E68+E73)</f>
        <v>534250</v>
      </c>
      <c r="F220" s="64">
        <f>SUM(F52+F61+F68+F73)</f>
        <v>208165</v>
      </c>
    </row>
    <row r="221" spans="2:6" ht="15" customHeight="1" x14ac:dyDescent="0.25">
      <c r="B221" s="53" t="s">
        <v>81</v>
      </c>
      <c r="C221" s="105" t="s">
        <v>71</v>
      </c>
      <c r="D221" s="106"/>
      <c r="E221" s="64">
        <v>0</v>
      </c>
      <c r="F221" s="64">
        <v>0</v>
      </c>
    </row>
    <row r="222" spans="2:6" ht="15" customHeight="1" x14ac:dyDescent="0.25">
      <c r="B222" s="53" t="s">
        <v>82</v>
      </c>
      <c r="C222" s="105" t="s">
        <v>76</v>
      </c>
      <c r="D222" s="106"/>
      <c r="E222" s="64">
        <v>0</v>
      </c>
      <c r="F222" s="64">
        <v>0</v>
      </c>
    </row>
    <row r="223" spans="2:6" ht="15" customHeight="1" x14ac:dyDescent="0.25">
      <c r="B223" s="53" t="s">
        <v>83</v>
      </c>
      <c r="C223" s="105" t="s">
        <v>72</v>
      </c>
      <c r="D223" s="106"/>
      <c r="E223" s="64">
        <f>SUM(E80+E93+E99)</f>
        <v>725540</v>
      </c>
      <c r="F223" s="64">
        <f>SUM(F80+F93+F99)</f>
        <v>666130</v>
      </c>
    </row>
    <row r="224" spans="2:6" ht="15" customHeight="1" x14ac:dyDescent="0.25">
      <c r="B224" s="53" t="s">
        <v>84</v>
      </c>
      <c r="C224" s="105" t="s">
        <v>73</v>
      </c>
      <c r="D224" s="106"/>
      <c r="E224" s="64">
        <f>SUM(E108+E178)</f>
        <v>196800</v>
      </c>
      <c r="F224" s="64">
        <f>SUM(F108+F178)</f>
        <v>96400</v>
      </c>
    </row>
    <row r="225" spans="2:6" ht="15" customHeight="1" x14ac:dyDescent="0.25">
      <c r="B225" s="53" t="s">
        <v>85</v>
      </c>
      <c r="C225" s="105" t="s">
        <v>77</v>
      </c>
      <c r="D225" s="106"/>
      <c r="E225" s="64">
        <v>0</v>
      </c>
      <c r="F225" s="64">
        <v>0</v>
      </c>
    </row>
    <row r="226" spans="2:6" ht="15" customHeight="1" x14ac:dyDescent="0.25">
      <c r="B226" s="53" t="s">
        <v>86</v>
      </c>
      <c r="C226" s="105" t="s">
        <v>74</v>
      </c>
      <c r="D226" s="106"/>
      <c r="E226" s="64">
        <f>SUM(E116+E122)</f>
        <v>100000</v>
      </c>
      <c r="F226" s="64">
        <f>SUM(F116+F122)</f>
        <v>108600</v>
      </c>
    </row>
    <row r="227" spans="2:6" ht="15" customHeight="1" x14ac:dyDescent="0.25">
      <c r="B227" s="53" t="s">
        <v>87</v>
      </c>
      <c r="C227" s="105" t="s">
        <v>78</v>
      </c>
      <c r="D227" s="106"/>
      <c r="E227" s="64">
        <v>0</v>
      </c>
      <c r="F227" s="64">
        <v>0</v>
      </c>
    </row>
    <row r="228" spans="2:6" ht="20.100000000000001" customHeight="1" x14ac:dyDescent="0.25">
      <c r="B228" s="112" t="s">
        <v>115</v>
      </c>
      <c r="C228" s="113"/>
      <c r="D228" s="114"/>
      <c r="E228" s="65">
        <f>SUM(E219:E227)</f>
        <v>4284040</v>
      </c>
      <c r="F228" s="65">
        <f>SUM(F219:F227)</f>
        <v>2290095</v>
      </c>
    </row>
    <row r="229" spans="2:6" ht="12.95" customHeight="1" x14ac:dyDescent="0.25">
      <c r="B229" s="127"/>
      <c r="C229" s="127"/>
      <c r="D229" s="127"/>
      <c r="E229" s="127"/>
    </row>
    <row r="230" spans="2:6" ht="12.95" customHeight="1" x14ac:dyDescent="0.25">
      <c r="B230" s="128"/>
      <c r="C230" s="128"/>
      <c r="D230" s="128"/>
      <c r="E230" s="128"/>
    </row>
    <row r="231" spans="2:6" ht="28.5" customHeight="1" x14ac:dyDescent="0.25">
      <c r="B231" s="129" t="s">
        <v>123</v>
      </c>
      <c r="C231" s="129"/>
      <c r="D231" s="129"/>
      <c r="E231" s="129"/>
      <c r="F231" s="129"/>
    </row>
    <row r="232" spans="2:6" ht="12.95" customHeight="1" x14ac:dyDescent="0.25">
      <c r="B232" s="7"/>
      <c r="C232" s="7"/>
      <c r="D232" s="7"/>
      <c r="E232" s="31"/>
    </row>
    <row r="233" spans="2:6" ht="30" customHeight="1" x14ac:dyDescent="0.25">
      <c r="B233" s="122" t="s">
        <v>20</v>
      </c>
      <c r="C233" s="123"/>
      <c r="D233" s="124"/>
      <c r="E233" s="62" t="s">
        <v>1</v>
      </c>
      <c r="F233" s="66" t="s">
        <v>100</v>
      </c>
    </row>
    <row r="234" spans="2:6" ht="20.100000000000001" customHeight="1" x14ac:dyDescent="0.25">
      <c r="B234" s="2" t="s">
        <v>0</v>
      </c>
      <c r="C234" s="117" t="s">
        <v>3</v>
      </c>
      <c r="D234" s="106"/>
      <c r="E234" s="64">
        <f>SUM(E63+E65+E70+E102+E172)</f>
        <v>246000</v>
      </c>
      <c r="F234" s="64">
        <f>SUM(F63+F65+F70+F102+F172)</f>
        <v>151000</v>
      </c>
    </row>
    <row r="235" spans="2:6" ht="20.100000000000001" customHeight="1" x14ac:dyDescent="0.25">
      <c r="B235" s="2" t="s">
        <v>2</v>
      </c>
      <c r="C235" s="87" t="s">
        <v>136</v>
      </c>
      <c r="D235" s="85"/>
      <c r="E235" s="64">
        <f>SUM(E180)</f>
        <v>5000</v>
      </c>
      <c r="F235" s="64">
        <f>SUM(F180)</f>
        <v>5000</v>
      </c>
    </row>
    <row r="236" spans="2:6" ht="20.100000000000001" customHeight="1" x14ac:dyDescent="0.25">
      <c r="B236" s="2" t="s">
        <v>4</v>
      </c>
      <c r="C236" s="117" t="s">
        <v>8</v>
      </c>
      <c r="D236" s="106"/>
      <c r="E236" s="64">
        <f>SUM(E46+E55+E57+E75+E90+E95+E110+E118+E152+E157+E162+E167+E173+E181)</f>
        <v>1943550</v>
      </c>
      <c r="F236" s="64">
        <f>SUM(F46+F55+F57+F75+F90+F95+F110+F118+F152+F157+F162+F167+F173+F181)</f>
        <v>1347900</v>
      </c>
    </row>
    <row r="237" spans="2:6" ht="20.100000000000001" customHeight="1" x14ac:dyDescent="0.25">
      <c r="B237" s="2" t="s">
        <v>6</v>
      </c>
      <c r="C237" s="117" t="s">
        <v>29</v>
      </c>
      <c r="D237" s="106"/>
      <c r="E237" s="64">
        <f>SUM(E84+E96+E101+E119)</f>
        <v>235150</v>
      </c>
      <c r="F237" s="64">
        <f>SUM(F84+F96+F101+F119)</f>
        <v>223880</v>
      </c>
    </row>
    <row r="238" spans="2:6" ht="20.100000000000001" customHeight="1" x14ac:dyDescent="0.25">
      <c r="B238" s="2" t="s">
        <v>7</v>
      </c>
      <c r="C238" s="117" t="s">
        <v>12</v>
      </c>
      <c r="D238" s="106"/>
      <c r="E238" s="64">
        <f>SUM(E87)</f>
        <v>69340</v>
      </c>
      <c r="F238" s="64">
        <f>SUM(F87)</f>
        <v>0</v>
      </c>
    </row>
    <row r="239" spans="2:6" ht="20.100000000000001" customHeight="1" x14ac:dyDescent="0.25">
      <c r="B239" s="2" t="s">
        <v>9</v>
      </c>
      <c r="C239" s="117" t="s">
        <v>13</v>
      </c>
      <c r="D239" s="106"/>
      <c r="E239" s="64">
        <f>SUM(E54+E58+E141)</f>
        <v>1385000</v>
      </c>
      <c r="F239" s="64">
        <f>SUM(F54+F58+F141)</f>
        <v>0</v>
      </c>
    </row>
    <row r="240" spans="2:6" ht="20.100000000000001" customHeight="1" x14ac:dyDescent="0.25">
      <c r="B240" s="2" t="s">
        <v>10</v>
      </c>
      <c r="C240" s="117" t="s">
        <v>21</v>
      </c>
      <c r="D240" s="106"/>
      <c r="E240" s="64">
        <f>SUM(E47+E82+E103+E111+E124+E147)</f>
        <v>383000</v>
      </c>
      <c r="F240" s="64">
        <f>SUM(F47+F82+F103+F111+F124+F147)</f>
        <v>522065</v>
      </c>
    </row>
    <row r="241" spans="2:8" ht="20.100000000000001" customHeight="1" x14ac:dyDescent="0.25">
      <c r="B241" s="2" t="s">
        <v>11</v>
      </c>
      <c r="C241" s="105" t="s">
        <v>121</v>
      </c>
      <c r="D241" s="106"/>
      <c r="E241" s="64">
        <f>SUM(E86+E89+E142)</f>
        <v>17000</v>
      </c>
      <c r="F241" s="64">
        <f>SUM(F86+F89+F142)</f>
        <v>40250</v>
      </c>
    </row>
    <row r="242" spans="2:8" ht="20.100000000000001" customHeight="1" x14ac:dyDescent="0.25">
      <c r="B242" s="112" t="s">
        <v>115</v>
      </c>
      <c r="C242" s="113"/>
      <c r="D242" s="114"/>
      <c r="E242" s="65">
        <f>SUM(E234:E241)</f>
        <v>4284040</v>
      </c>
      <c r="F242" s="65">
        <f>SUM(F234:F241)</f>
        <v>2290095</v>
      </c>
      <c r="H242" s="6"/>
    </row>
    <row r="244" spans="2:8" ht="30" customHeight="1" x14ac:dyDescent="0.25">
      <c r="B244" s="143" t="s">
        <v>137</v>
      </c>
      <c r="C244" s="143"/>
      <c r="D244" s="143"/>
      <c r="E244" s="143"/>
      <c r="F244" s="143"/>
    </row>
    <row r="245" spans="2:8" x14ac:dyDescent="0.25">
      <c r="B245" s="107"/>
      <c r="C245" s="107"/>
      <c r="D245" s="107"/>
      <c r="E245" s="107"/>
      <c r="F245" s="75"/>
    </row>
    <row r="246" spans="2:8" ht="40.5" customHeight="1" x14ac:dyDescent="0.25">
      <c r="B246" s="143" t="s">
        <v>138</v>
      </c>
      <c r="C246" s="143"/>
      <c r="D246" s="143"/>
      <c r="E246" s="143"/>
      <c r="F246" s="143"/>
    </row>
    <row r="247" spans="2:8" ht="30" customHeight="1" x14ac:dyDescent="0.25">
      <c r="B247" s="133" t="s">
        <v>127</v>
      </c>
      <c r="C247" s="133"/>
      <c r="D247" s="133"/>
      <c r="E247" s="133"/>
    </row>
    <row r="248" spans="2:8" x14ac:dyDescent="0.25">
      <c r="B248" s="133" t="s">
        <v>15</v>
      </c>
      <c r="C248" s="133"/>
      <c r="D248" s="133"/>
      <c r="E248" s="133"/>
    </row>
    <row r="249" spans="2:8" x14ac:dyDescent="0.25">
      <c r="B249" s="133" t="s">
        <v>16</v>
      </c>
      <c r="C249" s="133"/>
      <c r="D249" s="133"/>
      <c r="E249" s="133"/>
    </row>
    <row r="250" spans="2:8" x14ac:dyDescent="0.25">
      <c r="B250" s="133" t="s">
        <v>17</v>
      </c>
      <c r="C250" s="133"/>
      <c r="D250" s="133"/>
      <c r="E250" s="133"/>
    </row>
    <row r="251" spans="2:8" x14ac:dyDescent="0.25">
      <c r="B251" s="54"/>
      <c r="C251" s="54"/>
      <c r="D251" s="54"/>
      <c r="E251" s="54"/>
    </row>
    <row r="252" spans="2:8" x14ac:dyDescent="0.25">
      <c r="B252" s="107" t="s">
        <v>129</v>
      </c>
      <c r="C252" s="107"/>
      <c r="D252" s="107"/>
      <c r="E252" s="107"/>
    </row>
    <row r="253" spans="2:8" x14ac:dyDescent="0.25">
      <c r="B253" s="107" t="s">
        <v>128</v>
      </c>
      <c r="C253" s="107"/>
      <c r="D253" s="107"/>
      <c r="E253" s="107"/>
    </row>
    <row r="254" spans="2:8" ht="15" customHeight="1" x14ac:dyDescent="0.25">
      <c r="B254" s="107" t="s">
        <v>130</v>
      </c>
      <c r="C254" s="107"/>
      <c r="D254" s="107"/>
      <c r="E254" s="107"/>
      <c r="F254" s="107"/>
    </row>
    <row r="255" spans="2:8" x14ac:dyDescent="0.25">
      <c r="B255" s="132" t="s">
        <v>90</v>
      </c>
      <c r="C255" s="132"/>
      <c r="D255" s="132"/>
      <c r="E255" s="132"/>
    </row>
    <row r="256" spans="2:8" x14ac:dyDescent="0.25">
      <c r="B256" s="132" t="s">
        <v>91</v>
      </c>
      <c r="C256" s="132"/>
      <c r="D256" s="132"/>
      <c r="E256" s="132"/>
    </row>
  </sheetData>
  <mergeCells count="166">
    <mergeCell ref="B31:F31"/>
    <mergeCell ref="B37:D37"/>
    <mergeCell ref="B189:D189"/>
    <mergeCell ref="B131:D131"/>
    <mergeCell ref="B6:F6"/>
    <mergeCell ref="B7:F7"/>
    <mergeCell ref="B8:F8"/>
    <mergeCell ref="B9:F9"/>
    <mergeCell ref="B10:F10"/>
    <mergeCell ref="C35:F35"/>
    <mergeCell ref="C40:F40"/>
    <mergeCell ref="C129:F129"/>
    <mergeCell ref="C134:F134"/>
    <mergeCell ref="C187:F187"/>
    <mergeCell ref="C52:D52"/>
    <mergeCell ref="B66:E66"/>
    <mergeCell ref="B112:E112"/>
    <mergeCell ref="C100:D100"/>
    <mergeCell ref="B106:D106"/>
    <mergeCell ref="C109:D109"/>
    <mergeCell ref="B3:F3"/>
    <mergeCell ref="B11:F11"/>
    <mergeCell ref="B12:F12"/>
    <mergeCell ref="B13:F13"/>
    <mergeCell ref="B14:F14"/>
    <mergeCell ref="B15:F15"/>
    <mergeCell ref="B16:F16"/>
    <mergeCell ref="B17:F17"/>
    <mergeCell ref="B18:F18"/>
    <mergeCell ref="C62:D62"/>
    <mergeCell ref="C95:C96"/>
    <mergeCell ref="C80:D80"/>
    <mergeCell ref="C88:D88"/>
    <mergeCell ref="B244:F244"/>
    <mergeCell ref="B246:F246"/>
    <mergeCell ref="C116:D116"/>
    <mergeCell ref="C201:D201"/>
    <mergeCell ref="C146:D146"/>
    <mergeCell ref="C178:D178"/>
    <mergeCell ref="C179:D179"/>
    <mergeCell ref="C140:D140"/>
    <mergeCell ref="B137:D137"/>
    <mergeCell ref="B176:D176"/>
    <mergeCell ref="C224:D224"/>
    <mergeCell ref="C225:D225"/>
    <mergeCell ref="C226:D226"/>
    <mergeCell ref="C221:D221"/>
    <mergeCell ref="C222:D222"/>
    <mergeCell ref="C223:D223"/>
    <mergeCell ref="C145:D145"/>
    <mergeCell ref="C117:D117"/>
    <mergeCell ref="C170:D170"/>
    <mergeCell ref="C199:D199"/>
    <mergeCell ref="B256:E256"/>
    <mergeCell ref="B247:E247"/>
    <mergeCell ref="B248:E248"/>
    <mergeCell ref="B249:E249"/>
    <mergeCell ref="B250:E250"/>
    <mergeCell ref="B252:E252"/>
    <mergeCell ref="B253:E253"/>
    <mergeCell ref="B255:E255"/>
    <mergeCell ref="B50:D50"/>
    <mergeCell ref="B97:E97"/>
    <mergeCell ref="B60:E60"/>
    <mergeCell ref="C139:D139"/>
    <mergeCell ref="C83:D83"/>
    <mergeCell ref="B78:D78"/>
    <mergeCell ref="C64:D64"/>
    <mergeCell ref="C108:D108"/>
    <mergeCell ref="B110:B111"/>
    <mergeCell ref="B89:B90"/>
    <mergeCell ref="C89:C90"/>
    <mergeCell ref="C101:C103"/>
    <mergeCell ref="C73:D73"/>
    <mergeCell ref="C74:D74"/>
    <mergeCell ref="C118:C119"/>
    <mergeCell ref="C85:D85"/>
    <mergeCell ref="B233:D233"/>
    <mergeCell ref="C236:D236"/>
    <mergeCell ref="C237:D237"/>
    <mergeCell ref="C238:D238"/>
    <mergeCell ref="C239:D239"/>
    <mergeCell ref="C171:D171"/>
    <mergeCell ref="C172:C173"/>
    <mergeCell ref="C203:D203"/>
    <mergeCell ref="B229:E229"/>
    <mergeCell ref="B230:E230"/>
    <mergeCell ref="B231:F231"/>
    <mergeCell ref="B196:F196"/>
    <mergeCell ref="B216:F216"/>
    <mergeCell ref="C200:D200"/>
    <mergeCell ref="C202:D202"/>
    <mergeCell ref="B180:B181"/>
    <mergeCell ref="C180:C181"/>
    <mergeCell ref="B1:E1"/>
    <mergeCell ref="B4:E4"/>
    <mergeCell ref="B5:E5"/>
    <mergeCell ref="B19:E19"/>
    <mergeCell ref="B20:E20"/>
    <mergeCell ref="B21:E21"/>
    <mergeCell ref="B22:E22"/>
    <mergeCell ref="B23:E23"/>
    <mergeCell ref="B57:B58"/>
    <mergeCell ref="C57:C58"/>
    <mergeCell ref="B39:E39"/>
    <mergeCell ref="C56:D56"/>
    <mergeCell ref="B30:D30"/>
    <mergeCell ref="C44:D44"/>
    <mergeCell ref="B46:B47"/>
    <mergeCell ref="C46:C47"/>
    <mergeCell ref="C53:D53"/>
    <mergeCell ref="B24:E24"/>
    <mergeCell ref="B25:E25"/>
    <mergeCell ref="B26:E26"/>
    <mergeCell ref="B27:E27"/>
    <mergeCell ref="B28:E28"/>
    <mergeCell ref="B42:D42"/>
    <mergeCell ref="C45:D45"/>
    <mergeCell ref="C241:D241"/>
    <mergeCell ref="B254:F254"/>
    <mergeCell ref="B128:D128"/>
    <mergeCell ref="B184:D184"/>
    <mergeCell ref="C150:D150"/>
    <mergeCell ref="C151:D151"/>
    <mergeCell ref="C155:D155"/>
    <mergeCell ref="C156:D156"/>
    <mergeCell ref="C160:D160"/>
    <mergeCell ref="C161:D161"/>
    <mergeCell ref="C165:D165"/>
    <mergeCell ref="C166:D166"/>
    <mergeCell ref="B194:F194"/>
    <mergeCell ref="B245:E245"/>
    <mergeCell ref="C227:D227"/>
    <mergeCell ref="B228:D228"/>
    <mergeCell ref="C218:D218"/>
    <mergeCell ref="B242:D242"/>
    <mergeCell ref="C220:D220"/>
    <mergeCell ref="C198:D198"/>
    <mergeCell ref="B204:D204"/>
    <mergeCell ref="C219:D219"/>
    <mergeCell ref="C240:D240"/>
    <mergeCell ref="C234:D234"/>
    <mergeCell ref="C54:C55"/>
    <mergeCell ref="C122:D122"/>
    <mergeCell ref="C123:D123"/>
    <mergeCell ref="C124:C125"/>
    <mergeCell ref="D124:D125"/>
    <mergeCell ref="E124:E125"/>
    <mergeCell ref="F124:F125"/>
    <mergeCell ref="B141:B142"/>
    <mergeCell ref="C141:C142"/>
    <mergeCell ref="C110:C111"/>
    <mergeCell ref="B114:D114"/>
    <mergeCell ref="D95:D96"/>
    <mergeCell ref="F95:F96"/>
    <mergeCell ref="E95:E96"/>
    <mergeCell ref="B86:B87"/>
    <mergeCell ref="C86:C87"/>
    <mergeCell ref="B95:B96"/>
    <mergeCell ref="C93:D93"/>
    <mergeCell ref="B91:E91"/>
    <mergeCell ref="C81:D81"/>
    <mergeCell ref="C94:D94"/>
    <mergeCell ref="C69:D69"/>
    <mergeCell ref="C68:D68"/>
    <mergeCell ref="C61:D61"/>
  </mergeCells>
  <phoneticPr fontId="15" type="noConversion"/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Marina Siprak</cp:lastModifiedBy>
  <cp:lastPrinted>2023-12-06T11:50:23Z</cp:lastPrinted>
  <dcterms:created xsi:type="dcterms:W3CDTF">2020-11-24T20:22:12Z</dcterms:created>
  <dcterms:modified xsi:type="dcterms:W3CDTF">2023-12-07T12:44:59Z</dcterms:modified>
</cp:coreProperties>
</file>