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P:\GRADSKO_VIJECE\VIJEĆE 2024\29. SJEDNICA - 09.05.2024\3. TOČKA - I. ID PRORAČUNA ZA 2024. GODINU\"/>
    </mc:Choice>
  </mc:AlternateContent>
  <xr:revisionPtr revIDLastSave="0" documentId="13_ncr:1_{9EC65F84-EDE8-4A20-BB28-D99F421B256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9" i="1" l="1"/>
  <c r="E240" i="1"/>
  <c r="E241" i="1"/>
  <c r="E242" i="1"/>
  <c r="E243" i="1"/>
  <c r="E244" i="1"/>
  <c r="E245" i="1"/>
  <c r="E246" i="1"/>
  <c r="F245" i="1"/>
  <c r="F244" i="1"/>
  <c r="F243" i="1"/>
  <c r="F242" i="1"/>
  <c r="F241" i="1"/>
  <c r="F240" i="1"/>
  <c r="F239" i="1"/>
  <c r="E232" i="1"/>
  <c r="F246" i="1" l="1"/>
  <c r="F98" i="1"/>
  <c r="E98" i="1"/>
  <c r="F97" i="1"/>
  <c r="E97" i="1"/>
  <c r="F92" i="1"/>
  <c r="F91" i="1" s="1"/>
  <c r="E92" i="1"/>
  <c r="E91" i="1"/>
  <c r="F143" i="1"/>
  <c r="E143" i="1"/>
  <c r="E142" i="1" s="1"/>
  <c r="F142" i="1"/>
  <c r="F156" i="1"/>
  <c r="E156" i="1"/>
  <c r="F155" i="1"/>
  <c r="E155" i="1"/>
  <c r="F176" i="1"/>
  <c r="F136" i="1"/>
  <c r="F135" i="1" s="1"/>
  <c r="F118" i="1"/>
  <c r="F79" i="1"/>
  <c r="E195" i="1"/>
  <c r="E194" i="1"/>
  <c r="E229" i="1" s="1"/>
  <c r="E187" i="1"/>
  <c r="E186" i="1"/>
  <c r="E182" i="1"/>
  <c r="E181" i="1"/>
  <c r="E176" i="1"/>
  <c r="E175" i="1"/>
  <c r="E200" i="1" s="1"/>
  <c r="E151" i="1"/>
  <c r="E150" i="1"/>
  <c r="E231" i="1" s="1"/>
  <c r="E136" i="1"/>
  <c r="E135" i="1"/>
  <c r="E130" i="1"/>
  <c r="E129" i="1"/>
  <c r="E124" i="1"/>
  <c r="E123" i="1"/>
  <c r="E118" i="1"/>
  <c r="E117" i="1"/>
  <c r="E113" i="1"/>
  <c r="E112" i="1"/>
  <c r="E228" i="1" s="1"/>
  <c r="E106" i="1"/>
  <c r="E105" i="1"/>
  <c r="E226" i="1" s="1"/>
  <c r="E86" i="1"/>
  <c r="E85" i="1"/>
  <c r="E79" i="1"/>
  <c r="E78" i="1"/>
  <c r="E73" i="1"/>
  <c r="E72" i="1"/>
  <c r="E225" i="1" s="1"/>
  <c r="E65" i="1"/>
  <c r="E64" i="1"/>
  <c r="E59" i="1"/>
  <c r="E58" i="1"/>
  <c r="E53" i="1"/>
  <c r="E52" i="1"/>
  <c r="E47" i="1"/>
  <c r="E46" i="1"/>
  <c r="F187" i="1"/>
  <c r="F186" i="1"/>
  <c r="F86" i="1"/>
  <c r="F85" i="1"/>
  <c r="F113" i="1"/>
  <c r="F112" i="1"/>
  <c r="F65" i="1"/>
  <c r="F64" i="1"/>
  <c r="F59" i="1"/>
  <c r="F58" i="1"/>
  <c r="F53" i="1"/>
  <c r="F52" i="1"/>
  <c r="F195" i="1"/>
  <c r="F130" i="1"/>
  <c r="F129" i="1"/>
  <c r="E224" i="1" l="1"/>
  <c r="E233" i="1" s="1"/>
  <c r="E214" i="1"/>
  <c r="E160" i="1"/>
  <c r="E216" i="1"/>
  <c r="F232" i="1"/>
  <c r="F151" i="1"/>
  <c r="F150" i="1" s="1"/>
  <c r="F231" i="1" s="1"/>
  <c r="F194" i="1"/>
  <c r="F229" i="1" s="1"/>
  <c r="F117" i="1"/>
  <c r="F124" i="1"/>
  <c r="F123" i="1" s="1"/>
  <c r="F106" i="1"/>
  <c r="F105" i="1" s="1"/>
  <c r="F226" i="1" s="1"/>
  <c r="F73" i="1"/>
  <c r="F72" i="1" s="1"/>
  <c r="F78" i="1"/>
  <c r="F47" i="1"/>
  <c r="F46" i="1" s="1"/>
  <c r="F175" i="1"/>
  <c r="F182" i="1"/>
  <c r="F181" i="1" s="1"/>
  <c r="F200" i="1" l="1"/>
  <c r="F224" i="1"/>
  <c r="F214" i="1"/>
  <c r="F218" i="1" s="1"/>
  <c r="F160" i="1"/>
  <c r="F225" i="1"/>
  <c r="F228" i="1"/>
  <c r="E218" i="1"/>
  <c r="F216" i="1"/>
  <c r="F233" i="1" l="1"/>
</calcChain>
</file>

<file path=xl/sharedStrings.xml><?xml version="1.0" encoding="utf-8"?>
<sst xmlns="http://schemas.openxmlformats.org/spreadsheetml/2006/main" count="253" uniqueCount="151">
  <si>
    <t>1.</t>
  </si>
  <si>
    <t>planirano</t>
  </si>
  <si>
    <t>2.</t>
  </si>
  <si>
    <t>3.</t>
  </si>
  <si>
    <t>UKUPNO KN:</t>
  </si>
  <si>
    <t>GRAĐEVINE KOMUNALNE INFRASTRUKTURE KOJE ĆE SE GRADITI U UREĐENIM DIJELOVIMA GRAĐEVINSKOG PODRUČJA</t>
  </si>
  <si>
    <t>4.</t>
  </si>
  <si>
    <t>5.</t>
  </si>
  <si>
    <t>Kapitalne pomoći</t>
  </si>
  <si>
    <t>6.</t>
  </si>
  <si>
    <t>Prihodi od prodaje nefinancijske imovine</t>
  </si>
  <si>
    <t>Namjenski primici od zaduživanja</t>
  </si>
  <si>
    <t>POSTOJEĆE GRAĐEVINE KOMUNALNE INFRASTRUKTURE KOJE ĆE SE REKONSTRUIRATI I NAČIN REKONSTRUKCIJE</t>
  </si>
  <si>
    <t>REPUBLIKA HRVATSKA</t>
  </si>
  <si>
    <t>ZAGREBAČKA ŽUPANIJA</t>
  </si>
  <si>
    <t>GRAD IVANIĆ-GRAD</t>
  </si>
  <si>
    <t>GRADSKO VIJEĆE</t>
  </si>
  <si>
    <t>R   E   K   A   P   I   T   U   L   A   C   I   J   A</t>
  </si>
  <si>
    <t xml:space="preserve">       G  R  A  Đ  E  V  I  N  E</t>
  </si>
  <si>
    <t>I Z V O R    F I N A N C I R A N J A</t>
  </si>
  <si>
    <t>Višak prihoda, namjenski prihodi</t>
  </si>
  <si>
    <t xml:space="preserve"> -  kapitalne pomoći</t>
  </si>
  <si>
    <t xml:space="preserve"> -  komunalni doprinos</t>
  </si>
  <si>
    <t>izvor financiranja</t>
  </si>
  <si>
    <t xml:space="preserve"> -  višak prihoda, namjenski prihodi</t>
  </si>
  <si>
    <t xml:space="preserve"> -  prihodi od prodaje nefinancijske imovine</t>
  </si>
  <si>
    <t xml:space="preserve"> -  namjenski primici od zaduživanja</t>
  </si>
  <si>
    <t>Zakonom o komunalnom gospodarstvu (čl.68, stavak 2), propisano je da se Programom građenja određuju:</t>
  </si>
  <si>
    <t xml:space="preserve">2.  </t>
  </si>
  <si>
    <t>Građevine komunalne infrastrukture navedene odredbom (čl. 59. Zakona o kom. gospodarstvu) su:</t>
  </si>
  <si>
    <t>Naknada za pridobivanje energetskih mineralnih sirovina, rudna renta</t>
  </si>
  <si>
    <t>Zelenjak - uređenje</t>
  </si>
  <si>
    <t xml:space="preserve">Izrada idejne analize uređenja Trga V. Nazora </t>
  </si>
  <si>
    <t>Izgradnja nogostupa Jalševec-Opatinec- Tarno</t>
  </si>
  <si>
    <t>Izgradnja nogostupa Lijevi dubrovčak - Topolje</t>
  </si>
  <si>
    <t xml:space="preserve">1.  </t>
  </si>
  <si>
    <t>GRAĐEVINE KOMUNALNE INFRASTRUKTURE KOJE ĆE SE GRADITI RADI UREĐENJA                              NEUREĐENIH DIJELOVA GRAĐEVINSKOG PODRUČJA</t>
  </si>
  <si>
    <t xml:space="preserve"> GRAĐEVINE KOMUNALNE INFRASTRUKTURE KOJE ĆE SE UKLANJATI</t>
  </si>
  <si>
    <t xml:space="preserve"> -  naknada za pridobivanje energ. min. sirovina, rudna renta</t>
  </si>
  <si>
    <t>NOGOSTUP LIJEVI DUBROVČAK - TOPOLJE</t>
  </si>
  <si>
    <t>UREĐENJE TRGA VLADIMIRA NAZORA</t>
  </si>
  <si>
    <t>Izgradnja cesta u novim stambenim zonama</t>
  </si>
  <si>
    <t>ZELENJAK - UREĐENJE</t>
  </si>
  <si>
    <t>PRAG NA RIJECI LONJI KOD NAFTALANA</t>
  </si>
  <si>
    <t>NOVO GROBLJE</t>
  </si>
  <si>
    <t>Izrada projektne dokumentacije za Novo groblje</t>
  </si>
  <si>
    <t>U  K  U  P  N  O    EURA :</t>
  </si>
  <si>
    <t>CESTE U NOVIM STAMBENIM ZONAMA</t>
  </si>
  <si>
    <t>Rekonstrukcija Hercegovačke ulice i ulice S. Gregorka</t>
  </si>
  <si>
    <t>HERCEGOVAČKA ULICA I ULICA S. GREGORKA</t>
  </si>
  <si>
    <t>PROMETNICE U STAROM GRADU</t>
  </si>
  <si>
    <t>KROV NA GRADSKOJ TRŽNICI MAZNICA</t>
  </si>
  <si>
    <t>Građevine komunalne infrastrukture  koje će se graditi radi uređenja neuređenih dijelova građ. područja</t>
  </si>
  <si>
    <t>Građevine komunalne infrastrukture  koje će se graditi u uređenim dijelovima građ. područja</t>
  </si>
  <si>
    <t>Građevine komunalne infrastrukture  koje će se graditi izvan građevinskog područja</t>
  </si>
  <si>
    <t>Postojeće građevine komunalne infrastrukture  koje će se rekonstruirati i način rekonstrukcije</t>
  </si>
  <si>
    <t>Građevine komunalne infrastrukture  koje će se uklanjati</t>
  </si>
  <si>
    <t>GRAĐEVINE KOMUNALNE INFRASTRUKTURE KOJE ĆE SE GRADITI IZVAN GRAĐEVINSKOG PODRUČJA</t>
  </si>
  <si>
    <t>Točan opseg i vrijednost radova gradnje objekata i uređaja komunalne infrastrukture utvrditi će se nakon ishođenja tehničke dokumentacije i provedbe postupka javne nabave.</t>
  </si>
  <si>
    <t>PLANIRANO</t>
  </si>
  <si>
    <r>
      <rPr>
        <b/>
        <i/>
        <sz val="10"/>
        <color theme="1"/>
        <rFont val="Arial"/>
        <family val="2"/>
        <charset val="238"/>
      </rPr>
      <t>1.</t>
    </r>
    <r>
      <rPr>
        <i/>
        <sz val="10"/>
        <color theme="1"/>
        <rFont val="Arial"/>
        <family val="2"/>
        <charset val="238"/>
      </rPr>
      <t xml:space="preserve">   Građevine komunalne infrastrukture  koje će se graditi radi uređenja neuređenih dijelova građ. područja</t>
    </r>
  </si>
  <si>
    <r>
      <rPr>
        <b/>
        <i/>
        <sz val="10"/>
        <color theme="1"/>
        <rFont val="Arial"/>
        <family val="2"/>
        <charset val="238"/>
      </rPr>
      <t>2.</t>
    </r>
    <r>
      <rPr>
        <i/>
        <sz val="10"/>
        <color theme="1"/>
        <rFont val="Arial"/>
        <family val="2"/>
        <charset val="238"/>
      </rPr>
      <t xml:space="preserve">   Građevine komunalne infrastrukture  koje će se graditi u uređenim dijelovima građ. područja</t>
    </r>
  </si>
  <si>
    <r>
      <rPr>
        <b/>
        <i/>
        <sz val="10"/>
        <color theme="1"/>
        <rFont val="Arial"/>
        <family val="2"/>
        <charset val="238"/>
      </rPr>
      <t xml:space="preserve">3. </t>
    </r>
    <r>
      <rPr>
        <i/>
        <sz val="10"/>
        <color theme="1"/>
        <rFont val="Arial"/>
        <family val="2"/>
        <charset val="238"/>
      </rPr>
      <t xml:space="preserve">  Građevine komunalne infrastrukture  koje će se graditi izvan građevinskog područja</t>
    </r>
  </si>
  <si>
    <r>
      <rPr>
        <b/>
        <i/>
        <sz val="10"/>
        <color theme="1"/>
        <rFont val="Arial"/>
        <family val="2"/>
        <charset val="238"/>
      </rPr>
      <t>4.</t>
    </r>
    <r>
      <rPr>
        <i/>
        <sz val="10"/>
        <color theme="1"/>
        <rFont val="Arial"/>
        <family val="2"/>
        <charset val="238"/>
      </rPr>
      <t xml:space="preserve">   Postojeće građevine komunalne infrastrukture  koje će se rekonstruirati i način rekonstrukcije</t>
    </r>
  </si>
  <si>
    <r>
      <rPr>
        <b/>
        <i/>
        <sz val="10"/>
        <color theme="1"/>
        <rFont val="Arial"/>
        <family val="2"/>
        <charset val="238"/>
      </rPr>
      <t>5.</t>
    </r>
    <r>
      <rPr>
        <i/>
        <sz val="10"/>
        <color theme="1"/>
        <rFont val="Arial"/>
        <family val="2"/>
        <charset val="238"/>
      </rPr>
      <t xml:space="preserve">   Građevine komunalne infrastrukture  koje će se uklanjati</t>
    </r>
  </si>
  <si>
    <t>NERAZVRSTANE CESTE</t>
  </si>
  <si>
    <t>JAVNA PARKIRALIŠTA</t>
  </si>
  <si>
    <t>JAVNE ZELENE POVRŠINE</t>
  </si>
  <si>
    <t>GRAĐEVINE I UREĐAJI JAVNE NAMJENE</t>
  </si>
  <si>
    <t>GROBLJA I KREMATORIJI NA GROBLJIMA</t>
  </si>
  <si>
    <t>JAVNE PROM. POVRŠ. NA KOJIMA NIJE DOPUŠTEN PROMET MOT. VOZILIMA</t>
  </si>
  <si>
    <t>JAVNE GARAŽE</t>
  </si>
  <si>
    <t>JAVNA RASVJETA</t>
  </si>
  <si>
    <t>GRAĐEVINE NAMJENJENE OBAVLJANJU JAVNOG PRIJEVOZA</t>
  </si>
  <si>
    <t>A.</t>
  </si>
  <si>
    <t>B.</t>
  </si>
  <si>
    <t>C.</t>
  </si>
  <si>
    <t>D.</t>
  </si>
  <si>
    <t>E.</t>
  </si>
  <si>
    <t>F.</t>
  </si>
  <si>
    <t>G.</t>
  </si>
  <si>
    <t>H.</t>
  </si>
  <si>
    <t>I.</t>
  </si>
  <si>
    <t xml:space="preserve">Za građevine komunalne infrastrukture planiran je iznos po stavkama: </t>
  </si>
  <si>
    <t>GRAĐEVINE KOMUNALNE INFRASTRUKTURE</t>
  </si>
  <si>
    <t>Za gradnju objekata komunalne infrastrukture ovisno o građevinskom području planiran je iznos po stavkama:</t>
  </si>
  <si>
    <t>GRAĐEVINSKA PODRUČJA</t>
  </si>
  <si>
    <r>
      <rPr>
        <b/>
        <i/>
        <sz val="11"/>
        <color theme="1"/>
        <rFont val="Calibri"/>
        <family val="2"/>
        <charset val="238"/>
        <scheme val="minor"/>
      </rPr>
      <t xml:space="preserve"> B. </t>
    </r>
    <r>
      <rPr>
        <i/>
        <sz val="11"/>
        <color theme="1"/>
        <rFont val="Calibri"/>
        <family val="2"/>
        <charset val="238"/>
        <scheme val="minor"/>
      </rPr>
      <t xml:space="preserve">  javne prometne površine na kojima nije dopušten promet motornih vozila</t>
    </r>
  </si>
  <si>
    <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>A.</t>
    </r>
    <r>
      <rPr>
        <i/>
        <sz val="11"/>
        <color theme="1"/>
        <rFont val="Calibri"/>
        <family val="2"/>
        <charset val="238"/>
        <scheme val="minor"/>
      </rPr>
      <t xml:space="preserve">   nerazvrstane ceste</t>
    </r>
  </si>
  <si>
    <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 xml:space="preserve">C. </t>
    </r>
    <r>
      <rPr>
        <i/>
        <sz val="11"/>
        <color theme="1"/>
        <rFont val="Calibri"/>
        <family val="2"/>
        <charset val="238"/>
        <scheme val="minor"/>
      </rPr>
      <t xml:space="preserve">  javna parkirališta </t>
    </r>
  </si>
  <si>
    <r>
      <rPr>
        <b/>
        <i/>
        <sz val="11"/>
        <color theme="1"/>
        <rFont val="Calibri"/>
        <family val="2"/>
        <charset val="238"/>
        <scheme val="minor"/>
      </rPr>
      <t xml:space="preserve"> D.</t>
    </r>
    <r>
      <rPr>
        <i/>
        <sz val="11"/>
        <color theme="1"/>
        <rFont val="Calibri"/>
        <family val="2"/>
        <charset val="238"/>
        <scheme val="minor"/>
      </rPr>
      <t xml:space="preserve">   javne garaže</t>
    </r>
  </si>
  <si>
    <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>E.</t>
    </r>
    <r>
      <rPr>
        <i/>
        <sz val="11"/>
        <color theme="1"/>
        <rFont val="Calibri"/>
        <family val="2"/>
        <charset val="238"/>
        <scheme val="minor"/>
      </rPr>
      <t xml:space="preserve">   javne zelene površine</t>
    </r>
  </si>
  <si>
    <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 xml:space="preserve">F.  </t>
    </r>
    <r>
      <rPr>
        <i/>
        <sz val="11"/>
        <color theme="1"/>
        <rFont val="Calibri"/>
        <family val="2"/>
        <charset val="238"/>
        <scheme val="minor"/>
      </rPr>
      <t xml:space="preserve"> građevine i uređaji javne namjene</t>
    </r>
  </si>
  <si>
    <r>
      <rPr>
        <b/>
        <i/>
        <sz val="11"/>
        <color theme="1"/>
        <rFont val="Calibri"/>
        <family val="2"/>
        <charset val="238"/>
        <scheme val="minor"/>
      </rPr>
      <t xml:space="preserve"> G. </t>
    </r>
    <r>
      <rPr>
        <i/>
        <sz val="11"/>
        <color theme="1"/>
        <rFont val="Calibri"/>
        <family val="2"/>
        <charset val="238"/>
        <scheme val="minor"/>
      </rPr>
      <t xml:space="preserve">  javna rasvjeta</t>
    </r>
  </si>
  <si>
    <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>H.</t>
    </r>
    <r>
      <rPr>
        <i/>
        <sz val="11"/>
        <color theme="1"/>
        <rFont val="Calibri"/>
        <family val="2"/>
        <charset val="238"/>
        <scheme val="minor"/>
      </rPr>
      <t xml:space="preserve">   groblja i krematoriji na grobljima</t>
    </r>
  </si>
  <si>
    <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>I.</t>
    </r>
    <r>
      <rPr>
        <i/>
        <sz val="11"/>
        <color theme="1"/>
        <rFont val="Calibri"/>
        <family val="2"/>
        <charset val="238"/>
        <scheme val="minor"/>
      </rPr>
      <t xml:space="preserve">   građevine namijenjene obavljanju javnog prijevoza</t>
    </r>
  </si>
  <si>
    <t xml:space="preserve">                                                                                    </t>
  </si>
  <si>
    <t xml:space="preserve">                                                                                     </t>
  </si>
  <si>
    <t>Sredstva za realizaciju Programa građenja komunalne infrastrukture planiraju se iz izvora:</t>
  </si>
  <si>
    <t>Izgradnja Šetnice uz rijeku Lonju od Plinskog mosta do kanala Žeravinec</t>
  </si>
  <si>
    <t>ŠETNICA UZ RIJEKU LONJU OD PLINSKOG MOSTA DO KANALA ŽERAVINEC</t>
  </si>
  <si>
    <t>Sanacija ravnog krova na tržnici maznica</t>
  </si>
  <si>
    <t>Izrada glavnog projekta + izvedbeni detalji</t>
  </si>
  <si>
    <t>IZGRADNJA KOMUNALNE INFRASTRUKTURE U UPU-6</t>
  </si>
  <si>
    <t>Izgradnja komunalne infrastrukture u UPU 6</t>
  </si>
  <si>
    <t>PROJEKT NOVE STAMBENE ZONE U POSAVSKIM BREGIMA - SAJMIŠTE</t>
  </si>
  <si>
    <t>Projektiranje ceste u novoj stambenoj zoni u Pos. Bregima - Sajmište</t>
  </si>
  <si>
    <t>Izgradnja sportskih igrališta na području Grada Ivanić-Grada</t>
  </si>
  <si>
    <t xml:space="preserve">  -  naknada za pridobivanje energ. min. sirovina, rudna renta</t>
  </si>
  <si>
    <t>IZGRADNJA TRAFOSTANICA</t>
  </si>
  <si>
    <t>Izgradnja trafostanica UPU 3 i nadogradnja UPU 6</t>
  </si>
  <si>
    <t>IZGRADNJA PARKIRALIŠTA U IVANIĆ-GRADU</t>
  </si>
  <si>
    <t>Izgradnja parkirališta u Ivanić-Gradu</t>
  </si>
  <si>
    <t>Izgradnja praga na rijeci Lonji kod Naftalana - kapitalna pomoć hrv. Vodama</t>
  </si>
  <si>
    <t>NOGOSTUP JALŠEVAC -  OPATINEC - TARNO</t>
  </si>
  <si>
    <t>NOGOSTUP ZAKLEPICA - POSAVSKI BREGI centar</t>
  </si>
  <si>
    <t>Rekonstrukcija nogostupa Zaklepica - centar Posavski Bregi</t>
  </si>
  <si>
    <t>REKONSTRUKCIJA CESTE I IZGRADNJA NOGOSTUPA U NAFTALANSKOJ ULICI</t>
  </si>
  <si>
    <t>Rekonstrukcija ceste i izgradnja nogostupa u Naftalanskoj ulici</t>
  </si>
  <si>
    <t xml:space="preserve">Komunalni doprinosi                                                                                        </t>
  </si>
  <si>
    <t>NOVI IZNOS</t>
  </si>
  <si>
    <t>novi iznos</t>
  </si>
  <si>
    <t xml:space="preserve"> programa građenja komunalne infrastrukture na području  Grada Ivanić-Grada za 2024. godinu</t>
  </si>
  <si>
    <t>I. IZMJENE I DOPUNE</t>
  </si>
  <si>
    <t>Troškovi građenja procjenjuju se na temelju troškova građenja usporedivih građevina komunalne infrastrukture u godini koja prethodi planskom razdoblju i zabilježenog indeksa povećanja, odnosno smanjenja troškova građenja.</t>
  </si>
  <si>
    <r>
      <rPr>
        <sz val="10"/>
        <rFont val="Arial"/>
        <family val="2"/>
        <charset val="238"/>
      </rPr>
      <t>I.</t>
    </r>
    <r>
      <rPr>
        <sz val="10"/>
        <color theme="1"/>
        <rFont val="Arial"/>
        <family val="2"/>
        <charset val="238"/>
      </rPr>
      <t xml:space="preserve"> izmjene i dopune Programa građenja komunalne infrastrukture izrađene su i donose se u skladu s izvješćem o stanju u prostoru, potrebama uređenja zemljišta planiranog prostornim planom i planom razvojnih programa koji se donose na temelju posebnih propisa.</t>
    </r>
  </si>
  <si>
    <t>Ove I. izmjene i dopune Programa građenja komunalne infrastrukture sadrže procjenu troškova projektiranja, revizije, građenja, provedbe stručnog nadzora građenja i provedbe vođenja projekta građenja komunalne infrastrukture s naznakom izvora njihova financiranja.</t>
  </si>
  <si>
    <t>Ove I. izmjene i dopune Programa građenja komunalne infrastrukture sadrže procjenu troškova građenja određene komunalne infrastrukture s naznakom izvora financiranja.</t>
  </si>
  <si>
    <t>Ove I. izmjene i dopune Programa građenja komunalne infrastrukture na području Grada Ivanić-Grada za 2024. godinu sastavni su dio I. izmjena i dopuna Proračuna Grada Ivanić-Grada za 2024. godinu, a stupaju na snagu prvoga dana od dana objave u Službenom glasniku Grada Ivanić-Grada.</t>
  </si>
  <si>
    <t xml:space="preserve"> -  opći prihodi i primici</t>
  </si>
  <si>
    <t xml:space="preserve"> -  komunalni doprinosi</t>
  </si>
  <si>
    <t>Ovim I. izmjenama i dopunama Programa građenja objekata komunalne infrastrukture za 2024. godinu nisu predviđene građevine komunalne infrastrukture koje će se graditi radi uređenja neuređenih dijelova građevinskog područja.</t>
  </si>
  <si>
    <t>Ovim I. izmjenama i dopunama Programa građenja objekata komunalne infrastrukture za 2024. godinu nisu predviđene građevine komunalne infrastrukture koje će se graditi izvan građevinskog područja.</t>
  </si>
  <si>
    <t>Ovim I. izmjenama i dopunama Programa građenja objekata komunalne infrastrukture za 2024. godinu nisu predviđene građevine komunalne infrastrukture koje će se uklanjati.</t>
  </si>
  <si>
    <t>PROŠIRENJE GROBLJA U POSAVSKIM BREGIMA</t>
  </si>
  <si>
    <t>Proširenje groblja u Posavskim Bregima</t>
  </si>
  <si>
    <t>UREĐENJE I OPREMANJE DJEČJEG IGRALIŠTA ŽERAVINEC</t>
  </si>
  <si>
    <t>Uređenje i opremanje dječjeg igrališta Žeravinec</t>
  </si>
  <si>
    <t>NOGOSTUP POSAVSKI BREGI</t>
  </si>
  <si>
    <t>Izgradnja nogostupa u Posavskim Bregima</t>
  </si>
  <si>
    <t>NOGOSTUP DONJA POLJANA</t>
  </si>
  <si>
    <t>Izgradnja nogostupa Donja Poljana</t>
  </si>
  <si>
    <t>IZGRADNJA SPORTSKIH IGRALIŠTA NA PODRUČJU GRADA IVANIĆ-GRADA (Lonja, Breška Greda, Pos. Bregi, Žeravinec, Šumećani)</t>
  </si>
  <si>
    <t>7.</t>
  </si>
  <si>
    <t>Opći prihodi i primici</t>
  </si>
  <si>
    <t>Ukupno novi iznos za realizaciju I. izmjena i dopuna Programa građenja komunalne infrastrukture na području Grada Ivanić-Grada za 2024. godinu iznosi 5.785.750,00 €.</t>
  </si>
  <si>
    <t xml:space="preserve">KLASA:                                                                                                Predsjednik Gradskog vijeća: </t>
  </si>
  <si>
    <t>URBROJ:</t>
  </si>
  <si>
    <t>Ivanić-Grad, ___________ 2024.                                                        Željko Pongrac, pravnik kriminalist</t>
  </si>
  <si>
    <t>Na temelju članka 67. Zakona o komunalnom gospodarstvu (Narodne novine, broj 68/18, 110/18, 32/20) i članka 35. Statuta Grada Ivanić-Grada (Službeni glasnik Grada Ivanić-Grada, broj 01/21, 04/22), Gradsko vijeće Grada Ivanić-Grada na svojoj ____. sjednici održanoj dana _________2024.  godine donijelo je sljedeće</t>
  </si>
  <si>
    <t>Ovim I. izmjenama i dopunama Programa građenja komunalne infrastrukture utvrđuje se komunalna infrastruktura koja će se graditi u Gradu Ivanić-Gradu u 2024. godini, sukladno odredbama Zakona o komunalnom gospodarstvu (Narodne novine, broj 68/18, 110/18, 32/20).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</si>
</sst>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n_-;\-* #,##0.00\ _k_n_-;_-* &quot;-&quot;??\ _k_n_-;_-@_-"/>
  </numFmts>
  <fonts count="16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0"/>
      <color theme="1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name val="Arial Black"/>
      <family val="2"/>
      <charset val="238"/>
    </font>
    <font>
      <b/>
      <sz val="12"/>
      <name val="Arial Black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143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1" fillId="0" borderId="5" xfId="0" applyFont="1" applyBorder="1" applyAlignment="1">
      <alignment horizontal="center"/>
    </xf>
    <xf numFmtId="0" fontId="1" fillId="2" borderId="5" xfId="0" applyFont="1" applyFill="1" applyBorder="1" applyAlignment="1">
      <alignment horizontal="left" vertical="center"/>
    </xf>
    <xf numFmtId="4" fontId="0" fillId="0" borderId="0" xfId="0" applyNumberFormat="1"/>
    <xf numFmtId="0" fontId="3" fillId="0" borderId="0" xfId="0" applyFont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/>
    </xf>
    <xf numFmtId="4" fontId="7" fillId="2" borderId="1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3" fillId="2" borderId="0" xfId="0" applyFont="1" applyFill="1" applyAlignment="1">
      <alignment horizontal="left" vertical="center"/>
    </xf>
    <xf numFmtId="0" fontId="0" fillId="0" borderId="6" xfId="0" applyBorder="1" applyAlignment="1">
      <alignment horizontal="center"/>
    </xf>
    <xf numFmtId="0" fontId="1" fillId="2" borderId="2" xfId="0" applyFont="1" applyFill="1" applyBorder="1" applyAlignment="1">
      <alignment vertical="center"/>
    </xf>
    <xf numFmtId="0" fontId="0" fillId="0" borderId="9" xfId="0" applyBorder="1" applyAlignment="1">
      <alignment horizontal="center"/>
    </xf>
    <xf numFmtId="0" fontId="3" fillId="0" borderId="4" xfId="0" applyFont="1" applyBorder="1" applyAlignment="1">
      <alignment horizontal="center" vertical="top"/>
    </xf>
    <xf numFmtId="0" fontId="3" fillId="0" borderId="4" xfId="0" applyFont="1" applyBorder="1" applyAlignment="1">
      <alignment horizontal="left" vertical="top" wrapText="1"/>
    </xf>
    <xf numFmtId="4" fontId="2" fillId="0" borderId="4" xfId="0" applyNumberFormat="1" applyFont="1" applyBorder="1" applyAlignment="1">
      <alignment horizontal="center" vertical="center"/>
    </xf>
    <xf numFmtId="4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4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center" wrapText="1"/>
    </xf>
    <xf numFmtId="0" fontId="6" fillId="2" borderId="0" xfId="0" applyFont="1" applyFill="1" applyAlignment="1">
      <alignment horizontal="left" vertical="center"/>
    </xf>
    <xf numFmtId="4" fontId="7" fillId="2" borderId="0" xfId="0" applyNumberFormat="1" applyFont="1" applyFill="1" applyAlignment="1">
      <alignment horizontal="right" vertical="center"/>
    </xf>
    <xf numFmtId="4" fontId="0" fillId="0" borderId="0" xfId="0" applyNumberFormat="1" applyAlignment="1">
      <alignment horizontal="left"/>
    </xf>
    <xf numFmtId="4" fontId="1" fillId="0" borderId="0" xfId="0" applyNumberFormat="1" applyFont="1" applyAlignment="1">
      <alignment horizontal="left" vertical="top" wrapText="1"/>
    </xf>
    <xf numFmtId="4" fontId="3" fillId="2" borderId="0" xfId="0" applyNumberFormat="1" applyFont="1" applyFill="1" applyAlignment="1">
      <alignment horizontal="left" vertical="center"/>
    </xf>
    <xf numFmtId="4" fontId="1" fillId="2" borderId="5" xfId="0" applyNumberFormat="1" applyFont="1" applyFill="1" applyBorder="1" applyAlignment="1">
      <alignment horizontal="left" vertical="center"/>
    </xf>
    <xf numFmtId="4" fontId="1" fillId="2" borderId="0" xfId="0" applyNumberFormat="1" applyFont="1" applyFill="1" applyAlignment="1">
      <alignment horizontal="left" vertical="center"/>
    </xf>
    <xf numFmtId="4" fontId="3" fillId="0" borderId="0" xfId="0" applyNumberFormat="1" applyFont="1" applyAlignment="1">
      <alignment horizontal="left" vertical="center" wrapText="1"/>
    </xf>
    <xf numFmtId="0" fontId="1" fillId="2" borderId="0" xfId="0" applyFont="1" applyFill="1" applyAlignment="1">
      <alignment vertical="center"/>
    </xf>
    <xf numFmtId="4" fontId="1" fillId="2" borderId="0" xfId="0" applyNumberFormat="1" applyFont="1" applyFill="1" applyAlignment="1">
      <alignment vertical="center"/>
    </xf>
    <xf numFmtId="0" fontId="3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3" fillId="0" borderId="6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6" fillId="2" borderId="5" xfId="0" applyFont="1" applyFill="1" applyBorder="1" applyAlignment="1">
      <alignment horizontal="left" vertical="center"/>
    </xf>
    <xf numFmtId="4" fontId="7" fillId="2" borderId="5" xfId="0" applyNumberFormat="1" applyFont="1" applyFill="1" applyBorder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vertical="center"/>
    </xf>
    <xf numFmtId="4" fontId="1" fillId="2" borderId="5" xfId="0" applyNumberFormat="1" applyFont="1" applyFill="1" applyBorder="1" applyAlignment="1">
      <alignment vertical="center"/>
    </xf>
    <xf numFmtId="4" fontId="4" fillId="2" borderId="1" xfId="0" applyNumberFormat="1" applyFont="1" applyFill="1" applyBorder="1" applyAlignment="1">
      <alignment horizontal="right" vertical="center"/>
    </xf>
    <xf numFmtId="4" fontId="6" fillId="2" borderId="1" xfId="0" applyNumberFormat="1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vertical="top" wrapText="1"/>
    </xf>
    <xf numFmtId="0" fontId="9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3" fillId="3" borderId="1" xfId="0" applyFont="1" applyFill="1" applyBorder="1" applyAlignment="1">
      <alignment horizontal="center"/>
    </xf>
    <xf numFmtId="4" fontId="2" fillId="3" borderId="1" xfId="0" applyNumberFormat="1" applyFont="1" applyFill="1" applyBorder="1" applyAlignment="1">
      <alignment horizontal="right" vertical="center"/>
    </xf>
    <xf numFmtId="4" fontId="2" fillId="4" borderId="1" xfId="0" applyNumberFormat="1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right" vertical="center"/>
    </xf>
    <xf numFmtId="4" fontId="3" fillId="3" borderId="3" xfId="0" applyNumberFormat="1" applyFont="1" applyFill="1" applyBorder="1" applyAlignment="1">
      <alignment horizontal="right" vertical="center"/>
    </xf>
    <xf numFmtId="4" fontId="3" fillId="5" borderId="0" xfId="0" applyNumberFormat="1" applyFont="1" applyFill="1" applyAlignment="1">
      <alignment vertical="center"/>
    </xf>
    <xf numFmtId="4" fontId="2" fillId="5" borderId="0" xfId="0" applyNumberFormat="1" applyFont="1" applyFill="1" applyAlignment="1">
      <alignment horizontal="center" vertical="center"/>
    </xf>
    <xf numFmtId="4" fontId="3" fillId="5" borderId="0" xfId="0" applyNumberFormat="1" applyFont="1" applyFill="1"/>
    <xf numFmtId="4" fontId="2" fillId="5" borderId="1" xfId="0" applyNumberFormat="1" applyFont="1" applyFill="1" applyBorder="1" applyAlignment="1">
      <alignment horizontal="center" vertical="center"/>
    </xf>
    <xf numFmtId="0" fontId="3" fillId="5" borderId="2" xfId="0" applyFont="1" applyFill="1" applyBorder="1" applyAlignment="1">
      <alignment vertical="center"/>
    </xf>
    <xf numFmtId="4" fontId="1" fillId="5" borderId="1" xfId="0" applyNumberFormat="1" applyFont="1" applyFill="1" applyBorder="1" applyAlignment="1">
      <alignment horizontal="right" vertical="center"/>
    </xf>
    <xf numFmtId="4" fontId="3" fillId="5" borderId="1" xfId="0" applyNumberFormat="1" applyFont="1" applyFill="1" applyBorder="1" applyAlignment="1">
      <alignment horizontal="right" vertical="center"/>
    </xf>
    <xf numFmtId="0" fontId="13" fillId="5" borderId="1" xfId="0" applyFont="1" applyFill="1" applyBorder="1" applyAlignment="1">
      <alignment horizontal="center" vertical="center"/>
    </xf>
    <xf numFmtId="49" fontId="2" fillId="6" borderId="2" xfId="0" applyNumberFormat="1" applyFont="1" applyFill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center"/>
    </xf>
    <xf numFmtId="0" fontId="3" fillId="3" borderId="3" xfId="0" applyFont="1" applyFill="1" applyBorder="1" applyAlignment="1">
      <alignment vertical="center"/>
    </xf>
    <xf numFmtId="0" fontId="6" fillId="0" borderId="1" xfId="0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right" vertical="center"/>
    </xf>
    <xf numFmtId="0" fontId="13" fillId="5" borderId="0" xfId="0" applyFont="1" applyFill="1" applyAlignment="1">
      <alignment horizontal="center" vertical="center"/>
    </xf>
    <xf numFmtId="4" fontId="7" fillId="2" borderId="9" xfId="0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4" fontId="7" fillId="2" borderId="1" xfId="0" applyNumberFormat="1" applyFont="1" applyFill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49" fontId="2" fillId="6" borderId="7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4" borderId="2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justify" vertical="top" wrapText="1"/>
    </xf>
    <xf numFmtId="0" fontId="3" fillId="3" borderId="2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" fillId="0" borderId="0" xfId="0" applyFont="1" applyAlignment="1">
      <alignment horizontal="justify" vertical="top" wrapText="1"/>
    </xf>
    <xf numFmtId="0" fontId="15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justify" vertical="top" wrapText="1"/>
    </xf>
    <xf numFmtId="0" fontId="6" fillId="0" borderId="0" xfId="0" applyFont="1" applyAlignment="1">
      <alignment horizontal="left" vertical="top" wrapText="1"/>
    </xf>
    <xf numFmtId="164" fontId="1" fillId="0" borderId="0" xfId="1" applyFont="1" applyAlignment="1">
      <alignment horizontal="center" vertical="top" wrapText="1"/>
    </xf>
    <xf numFmtId="0" fontId="2" fillId="0" borderId="0" xfId="0" applyFont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indent="1"/>
    </xf>
    <xf numFmtId="0" fontId="1" fillId="2" borderId="3" xfId="0" applyFont="1" applyFill="1" applyBorder="1" applyAlignment="1">
      <alignment horizontal="left" vertical="center" indent="1"/>
    </xf>
    <xf numFmtId="0" fontId="3" fillId="5" borderId="2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right" vertical="center"/>
    </xf>
    <xf numFmtId="0" fontId="3" fillId="5" borderId="3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left" vertical="center" indent="1"/>
    </xf>
    <xf numFmtId="0" fontId="3" fillId="5" borderId="3" xfId="0" applyFont="1" applyFill="1" applyBorder="1" applyAlignment="1">
      <alignment horizontal="left" vertical="center" indent="1"/>
    </xf>
    <xf numFmtId="0" fontId="2" fillId="2" borderId="0" xfId="0" applyFont="1" applyFill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wrapText="1"/>
    </xf>
    <xf numFmtId="0" fontId="3" fillId="2" borderId="0" xfId="0" applyFont="1" applyFill="1" applyAlignment="1">
      <alignment horizontal="left" vertical="center"/>
    </xf>
    <xf numFmtId="0" fontId="1" fillId="2" borderId="7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0" borderId="1" xfId="0" applyFont="1" applyBorder="1" applyAlignment="1">
      <alignment horizontal="justify" vertical="top" wrapText="1"/>
    </xf>
    <xf numFmtId="0" fontId="3" fillId="5" borderId="0" xfId="0" applyFont="1" applyFill="1" applyAlignment="1">
      <alignment horizontal="left" vertical="center" wrapText="1"/>
    </xf>
    <xf numFmtId="0" fontId="3" fillId="5" borderId="0" xfId="0" applyFont="1" applyFill="1" applyAlignment="1">
      <alignment horizontal="left" vertical="top"/>
    </xf>
    <xf numFmtId="0" fontId="6" fillId="2" borderId="8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left" vertical="center"/>
    </xf>
    <xf numFmtId="0" fontId="12" fillId="5" borderId="0" xfId="0" applyFont="1" applyFill="1" applyAlignment="1">
      <alignment horizontal="left"/>
    </xf>
    <xf numFmtId="0" fontId="3" fillId="0" borderId="5" xfId="0" applyFont="1" applyBorder="1" applyAlignment="1">
      <alignment horizontal="center" vertical="center"/>
    </xf>
    <xf numFmtId="4" fontId="7" fillId="2" borderId="8" xfId="0" applyNumberFormat="1" applyFont="1" applyFill="1" applyBorder="1" applyAlignment="1">
      <alignment horizontal="right" vertical="center"/>
    </xf>
    <xf numFmtId="4" fontId="7" fillId="2" borderId="9" xfId="0" applyNumberFormat="1" applyFont="1" applyFill="1" applyBorder="1" applyAlignment="1">
      <alignment horizontal="right" vertical="center"/>
    </xf>
    <xf numFmtId="0" fontId="6" fillId="0" borderId="6" xfId="0" applyFont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/>
    </xf>
    <xf numFmtId="0" fontId="3" fillId="0" borderId="0" xfId="0" applyFont="1" applyAlignment="1">
      <alignment horizontal="justify" vertical="top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12" fillId="5" borderId="0" xfId="0" applyFont="1" applyFill="1" applyAlignment="1">
      <alignment horizontal="left" vertical="top" wrapText="1"/>
    </xf>
    <xf numFmtId="0" fontId="3" fillId="5" borderId="0" xfId="0" applyFont="1" applyFill="1" applyAlignment="1">
      <alignment horizontal="left"/>
    </xf>
  </cellXfs>
  <cellStyles count="2">
    <cellStyle name="Normalno" xfId="0" builtinId="0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260"/>
  <sheetViews>
    <sheetView tabSelected="1" zoomScaleNormal="100" workbookViewId="0">
      <selection activeCell="I9" sqref="I9"/>
    </sheetView>
  </sheetViews>
  <sheetFormatPr defaultRowHeight="15" x14ac:dyDescent="0.25"/>
  <cols>
    <col min="1" max="1" width="0.7109375" customWidth="1"/>
    <col min="2" max="2" width="3.5703125" customWidth="1"/>
    <col min="3" max="3" width="11.28515625" customWidth="1"/>
    <col min="4" max="4" width="50.7109375" customWidth="1"/>
    <col min="5" max="6" width="12.7109375" style="6" customWidth="1"/>
  </cols>
  <sheetData>
    <row r="1" spans="2:6" ht="61.15" customHeight="1" x14ac:dyDescent="0.25">
      <c r="B1" s="98" t="s">
        <v>149</v>
      </c>
      <c r="C1" s="98"/>
      <c r="D1" s="98"/>
      <c r="E1" s="98"/>
      <c r="F1" s="98"/>
    </row>
    <row r="2" spans="2:6" x14ac:dyDescent="0.25">
      <c r="B2" s="1"/>
      <c r="C2" s="1"/>
    </row>
    <row r="3" spans="2:6" x14ac:dyDescent="0.25">
      <c r="B3" s="1"/>
      <c r="C3" s="1"/>
    </row>
    <row r="4" spans="2:6" x14ac:dyDescent="0.25">
      <c r="B4" s="1"/>
      <c r="C4" s="1"/>
    </row>
    <row r="5" spans="2:6" ht="36.75" customHeight="1" x14ac:dyDescent="0.25">
      <c r="B5" s="99" t="s">
        <v>123</v>
      </c>
      <c r="C5" s="99"/>
      <c r="D5" s="99"/>
      <c r="E5" s="99"/>
      <c r="F5" s="99"/>
    </row>
    <row r="6" spans="2:6" ht="40.5" customHeight="1" x14ac:dyDescent="0.25">
      <c r="B6" s="100" t="s">
        <v>122</v>
      </c>
      <c r="C6" s="100"/>
      <c r="D6" s="100"/>
      <c r="E6" s="100"/>
      <c r="F6" s="100"/>
    </row>
    <row r="7" spans="2:6" ht="15" customHeight="1" x14ac:dyDescent="0.25">
      <c r="B7" s="87"/>
      <c r="C7" s="87"/>
      <c r="D7" s="87"/>
      <c r="E7" s="87"/>
      <c r="F7" s="87"/>
    </row>
    <row r="8" spans="2:6" ht="45.75" customHeight="1" x14ac:dyDescent="0.25">
      <c r="B8" s="101" t="s">
        <v>150</v>
      </c>
      <c r="C8" s="101"/>
      <c r="D8" s="101"/>
      <c r="E8" s="101"/>
      <c r="F8" s="101"/>
    </row>
    <row r="9" spans="2:6" ht="43.5" customHeight="1" x14ac:dyDescent="0.25">
      <c r="B9" s="98" t="s">
        <v>125</v>
      </c>
      <c r="C9" s="98"/>
      <c r="D9" s="98"/>
      <c r="E9" s="98"/>
      <c r="F9" s="98"/>
    </row>
    <row r="10" spans="2:6" ht="43.5" customHeight="1" x14ac:dyDescent="0.25">
      <c r="B10" s="98" t="s">
        <v>126</v>
      </c>
      <c r="C10" s="98"/>
      <c r="D10" s="98"/>
      <c r="E10" s="98"/>
      <c r="F10" s="98"/>
    </row>
    <row r="11" spans="2:6" ht="45" customHeight="1" x14ac:dyDescent="0.25">
      <c r="B11" s="98" t="s">
        <v>124</v>
      </c>
      <c r="C11" s="98"/>
      <c r="D11" s="98"/>
      <c r="E11" s="98"/>
      <c r="F11" s="98"/>
    </row>
    <row r="12" spans="2:6" ht="31.5" customHeight="1" x14ac:dyDescent="0.25">
      <c r="B12" s="98" t="s">
        <v>58</v>
      </c>
      <c r="C12" s="98"/>
      <c r="D12" s="98"/>
      <c r="E12" s="98"/>
      <c r="F12" s="98"/>
    </row>
    <row r="13" spans="2:6" ht="15" customHeight="1" x14ac:dyDescent="0.25">
      <c r="B13" s="103"/>
      <c r="C13" s="103"/>
      <c r="D13" s="103"/>
      <c r="E13" s="103"/>
      <c r="F13" s="103"/>
    </row>
    <row r="14" spans="2:6" ht="23.25" customHeight="1" x14ac:dyDescent="0.25">
      <c r="B14" s="82" t="s">
        <v>29</v>
      </c>
      <c r="C14" s="82"/>
      <c r="D14" s="82"/>
      <c r="E14" s="82"/>
      <c r="F14" s="82"/>
    </row>
    <row r="15" spans="2:6" x14ac:dyDescent="0.25">
      <c r="B15" s="83" t="s">
        <v>88</v>
      </c>
      <c r="C15" s="83"/>
      <c r="D15" s="83"/>
      <c r="E15" s="83"/>
      <c r="F15" s="83"/>
    </row>
    <row r="16" spans="2:6" x14ac:dyDescent="0.25">
      <c r="B16" s="83" t="s">
        <v>87</v>
      </c>
      <c r="C16" s="83"/>
      <c r="D16" s="83"/>
      <c r="E16" s="83"/>
      <c r="F16" s="83"/>
    </row>
    <row r="17" spans="2:6" x14ac:dyDescent="0.25">
      <c r="B17" s="83" t="s">
        <v>89</v>
      </c>
      <c r="C17" s="83"/>
      <c r="D17" s="83"/>
      <c r="E17" s="83"/>
      <c r="F17" s="83"/>
    </row>
    <row r="18" spans="2:6" x14ac:dyDescent="0.25">
      <c r="B18" s="83" t="s">
        <v>90</v>
      </c>
      <c r="C18" s="83"/>
      <c r="D18" s="83"/>
      <c r="E18" s="83"/>
      <c r="F18" s="83"/>
    </row>
    <row r="19" spans="2:6" x14ac:dyDescent="0.25">
      <c r="B19" s="83" t="s">
        <v>91</v>
      </c>
      <c r="C19" s="83"/>
      <c r="D19" s="83"/>
      <c r="E19" s="83"/>
      <c r="F19" s="83"/>
    </row>
    <row r="20" spans="2:6" x14ac:dyDescent="0.25">
      <c r="B20" s="83" t="s">
        <v>92</v>
      </c>
      <c r="C20" s="83"/>
      <c r="D20" s="83"/>
      <c r="E20" s="83"/>
      <c r="F20" s="83"/>
    </row>
    <row r="21" spans="2:6" x14ac:dyDescent="0.25">
      <c r="B21" s="83" t="s">
        <v>93</v>
      </c>
      <c r="C21" s="83"/>
      <c r="D21" s="83"/>
      <c r="E21" s="83"/>
      <c r="F21" s="83"/>
    </row>
    <row r="22" spans="2:6" x14ac:dyDescent="0.25">
      <c r="B22" s="83" t="s">
        <v>94</v>
      </c>
      <c r="C22" s="83"/>
      <c r="D22" s="83"/>
      <c r="E22" s="83"/>
      <c r="F22" s="83"/>
    </row>
    <row r="23" spans="2:6" x14ac:dyDescent="0.25">
      <c r="B23" s="83" t="s">
        <v>95</v>
      </c>
      <c r="C23" s="83"/>
      <c r="D23" s="83"/>
      <c r="E23" s="83"/>
      <c r="F23" s="83"/>
    </row>
    <row r="24" spans="2:6" x14ac:dyDescent="0.25">
      <c r="B24" s="54"/>
      <c r="C24" s="54"/>
      <c r="D24" s="54"/>
      <c r="E24" s="54"/>
      <c r="F24" s="54"/>
    </row>
    <row r="25" spans="2:6" x14ac:dyDescent="0.25">
      <c r="B25" s="54"/>
      <c r="C25" s="54"/>
      <c r="D25" s="54"/>
      <c r="E25" s="54"/>
      <c r="F25" s="54"/>
    </row>
    <row r="26" spans="2:6" ht="38.25" customHeight="1" x14ac:dyDescent="0.25">
      <c r="B26" s="97" t="s">
        <v>27</v>
      </c>
      <c r="C26" s="97"/>
      <c r="D26" s="97"/>
      <c r="E26" s="97"/>
      <c r="F26" s="97"/>
    </row>
    <row r="27" spans="2:6" ht="15" customHeight="1" x14ac:dyDescent="0.25">
      <c r="B27" s="102" t="s">
        <v>60</v>
      </c>
      <c r="C27" s="102"/>
      <c r="D27" s="102"/>
      <c r="E27" s="102"/>
      <c r="F27" s="102"/>
    </row>
    <row r="28" spans="2:6" ht="15" customHeight="1" x14ac:dyDescent="0.25">
      <c r="B28" s="90" t="s">
        <v>61</v>
      </c>
      <c r="C28" s="90"/>
      <c r="D28" s="90"/>
      <c r="E28" s="90"/>
      <c r="F28" s="90"/>
    </row>
    <row r="29" spans="2:6" ht="15" customHeight="1" x14ac:dyDescent="0.25">
      <c r="B29" s="90" t="s">
        <v>62</v>
      </c>
      <c r="C29" s="90"/>
      <c r="D29" s="90"/>
      <c r="E29" s="90"/>
      <c r="F29" s="90"/>
    </row>
    <row r="30" spans="2:6" ht="15" customHeight="1" x14ac:dyDescent="0.25">
      <c r="B30" s="90" t="s">
        <v>63</v>
      </c>
      <c r="C30" s="90"/>
      <c r="D30" s="90"/>
      <c r="E30" s="90"/>
      <c r="F30" s="90"/>
    </row>
    <row r="31" spans="2:6" ht="15" customHeight="1" x14ac:dyDescent="0.25">
      <c r="B31" s="90" t="s">
        <v>64</v>
      </c>
      <c r="C31" s="90"/>
      <c r="D31" s="90"/>
      <c r="E31" s="90"/>
      <c r="F31" s="90"/>
    </row>
    <row r="32" spans="2:6" x14ac:dyDescent="0.25">
      <c r="B32" s="54"/>
      <c r="C32" s="54"/>
      <c r="D32" s="54"/>
      <c r="E32" s="54"/>
      <c r="F32" s="54"/>
    </row>
    <row r="33" spans="2:6" x14ac:dyDescent="0.25">
      <c r="B33" s="91"/>
      <c r="C33" s="91"/>
      <c r="D33" s="91"/>
      <c r="E33" s="27"/>
      <c r="F33" s="27"/>
    </row>
    <row r="34" spans="2:6" ht="29.25" customHeight="1" x14ac:dyDescent="0.25">
      <c r="B34" s="92" t="s">
        <v>127</v>
      </c>
      <c r="C34" s="92"/>
      <c r="D34" s="92"/>
      <c r="E34" s="92"/>
      <c r="F34" s="92"/>
    </row>
    <row r="35" spans="2:6" ht="15" customHeight="1" x14ac:dyDescent="0.25">
      <c r="B35" s="11"/>
      <c r="C35" s="11"/>
      <c r="D35" s="11"/>
      <c r="E35" s="28"/>
      <c r="F35" s="28"/>
    </row>
    <row r="36" spans="2:6" ht="15" customHeight="1" x14ac:dyDescent="0.25">
      <c r="B36" s="11"/>
      <c r="C36" s="11"/>
      <c r="D36" s="11"/>
      <c r="E36" s="28"/>
      <c r="F36" s="28"/>
    </row>
    <row r="37" spans="2:6" ht="29.25" customHeight="1" x14ac:dyDescent="0.25">
      <c r="B37" s="71" t="s">
        <v>35</v>
      </c>
      <c r="C37" s="86" t="s">
        <v>36</v>
      </c>
      <c r="D37" s="86"/>
      <c r="E37" s="86"/>
      <c r="F37" s="86"/>
    </row>
    <row r="38" spans="2:6" ht="15" customHeight="1" x14ac:dyDescent="0.25">
      <c r="B38" s="11"/>
      <c r="C38" s="11"/>
      <c r="D38" s="11"/>
      <c r="E38" s="28"/>
      <c r="F38" s="28"/>
    </row>
    <row r="39" spans="2:6" ht="60" customHeight="1" x14ac:dyDescent="0.25">
      <c r="B39" s="52"/>
      <c r="C39" s="125" t="s">
        <v>131</v>
      </c>
      <c r="D39" s="125"/>
      <c r="E39" s="53">
        <v>0</v>
      </c>
      <c r="F39" s="53">
        <v>0</v>
      </c>
    </row>
    <row r="40" spans="2:6" ht="15" customHeight="1" x14ac:dyDescent="0.25">
      <c r="B40" s="11"/>
      <c r="C40" s="11"/>
      <c r="D40" s="11"/>
      <c r="E40" s="28"/>
      <c r="F40" s="28"/>
    </row>
    <row r="41" spans="2:6" x14ac:dyDescent="0.25">
      <c r="B41" s="87"/>
      <c r="C41" s="87"/>
      <c r="D41" s="87"/>
      <c r="E41" s="87"/>
      <c r="F41" s="87"/>
    </row>
    <row r="42" spans="2:6" ht="29.25" customHeight="1" x14ac:dyDescent="0.25">
      <c r="B42" s="71" t="s">
        <v>28</v>
      </c>
      <c r="C42" s="86" t="s">
        <v>5</v>
      </c>
      <c r="D42" s="86"/>
      <c r="E42" s="86"/>
      <c r="F42" s="86"/>
    </row>
    <row r="43" spans="2:6" ht="15.75" customHeight="1" x14ac:dyDescent="0.25">
      <c r="B43" s="20"/>
      <c r="C43" s="20"/>
      <c r="D43" s="21"/>
      <c r="E43" s="22"/>
      <c r="F43" s="22"/>
    </row>
    <row r="44" spans="2:6" ht="15" customHeight="1" x14ac:dyDescent="0.25">
      <c r="B44" s="127" t="s">
        <v>65</v>
      </c>
      <c r="C44" s="127"/>
      <c r="D44" s="127"/>
      <c r="E44" s="63" t="s">
        <v>59</v>
      </c>
      <c r="F44" s="76" t="s">
        <v>120</v>
      </c>
    </row>
    <row r="45" spans="2:6" ht="15.75" customHeight="1" x14ac:dyDescent="0.25">
      <c r="B45" s="20"/>
      <c r="C45" s="20"/>
      <c r="D45" s="21"/>
      <c r="E45" s="22"/>
      <c r="F45" s="22"/>
    </row>
    <row r="46" spans="2:6" ht="15" customHeight="1" x14ac:dyDescent="0.25">
      <c r="B46" s="58" t="s">
        <v>0</v>
      </c>
      <c r="C46" s="93" t="s">
        <v>47</v>
      </c>
      <c r="D46" s="94"/>
      <c r="E46" s="59">
        <f>SUM(E47)</f>
        <v>126800</v>
      </c>
      <c r="F46" s="59">
        <f>SUM(F47)</f>
        <v>126800</v>
      </c>
    </row>
    <row r="47" spans="2:6" ht="15" customHeight="1" x14ac:dyDescent="0.25">
      <c r="B47" s="37"/>
      <c r="C47" s="88" t="s">
        <v>41</v>
      </c>
      <c r="D47" s="89"/>
      <c r="E47" s="60">
        <f>SUM(E48+E49)</f>
        <v>126800</v>
      </c>
      <c r="F47" s="60">
        <f>SUM(F48+F49)</f>
        <v>126800</v>
      </c>
    </row>
    <row r="48" spans="2:6" ht="14.1" customHeight="1" x14ac:dyDescent="0.25">
      <c r="B48" s="84"/>
      <c r="C48" s="95" t="s">
        <v>23</v>
      </c>
      <c r="D48" s="8" t="s">
        <v>21</v>
      </c>
      <c r="E48" s="9">
        <v>80000</v>
      </c>
      <c r="F48" s="9">
        <v>80000</v>
      </c>
    </row>
    <row r="49" spans="2:6" ht="14.1" customHeight="1" x14ac:dyDescent="0.25">
      <c r="B49" s="85"/>
      <c r="C49" s="96"/>
      <c r="D49" s="14" t="s">
        <v>25</v>
      </c>
      <c r="E49" s="48">
        <v>46800</v>
      </c>
      <c r="F49" s="48">
        <v>46800</v>
      </c>
    </row>
    <row r="50" spans="2:6" ht="15" customHeight="1" x14ac:dyDescent="0.25">
      <c r="B50" s="43"/>
      <c r="C50" s="44"/>
      <c r="D50" s="45"/>
      <c r="E50" s="46"/>
      <c r="F50" s="46"/>
    </row>
    <row r="51" spans="2:6" ht="15" customHeight="1" x14ac:dyDescent="0.25">
      <c r="B51" s="23"/>
      <c r="C51" s="24"/>
      <c r="D51" s="33"/>
      <c r="E51" s="34"/>
      <c r="F51" s="34"/>
    </row>
    <row r="52" spans="2:6" ht="15" customHeight="1" x14ac:dyDescent="0.25">
      <c r="B52" s="58" t="s">
        <v>2</v>
      </c>
      <c r="C52" s="93" t="s">
        <v>103</v>
      </c>
      <c r="D52" s="94"/>
      <c r="E52" s="59">
        <f>SUM(E53)</f>
        <v>400000</v>
      </c>
      <c r="F52" s="59">
        <f>SUM(F53)</f>
        <v>400000</v>
      </c>
    </row>
    <row r="53" spans="2:6" ht="15" customHeight="1" x14ac:dyDescent="0.25">
      <c r="B53" s="37"/>
      <c r="C53" s="88" t="s">
        <v>104</v>
      </c>
      <c r="D53" s="89"/>
      <c r="E53" s="60">
        <f>SUM(E54+E55)</f>
        <v>400000</v>
      </c>
      <c r="F53" s="60">
        <f>SUM(F54+F55)</f>
        <v>400000</v>
      </c>
    </row>
    <row r="54" spans="2:6" ht="14.1" customHeight="1" x14ac:dyDescent="0.25">
      <c r="B54" s="84"/>
      <c r="C54" s="95" t="s">
        <v>23</v>
      </c>
      <c r="D54" s="8" t="s">
        <v>21</v>
      </c>
      <c r="E54" s="9">
        <v>300000</v>
      </c>
      <c r="F54" s="9">
        <v>300000</v>
      </c>
    </row>
    <row r="55" spans="2:6" ht="14.1" customHeight="1" x14ac:dyDescent="0.25">
      <c r="B55" s="85"/>
      <c r="C55" s="96"/>
      <c r="D55" s="14" t="s">
        <v>25</v>
      </c>
      <c r="E55" s="48">
        <v>100000</v>
      </c>
      <c r="F55" s="48">
        <v>100000</v>
      </c>
    </row>
    <row r="56" spans="2:6" ht="15" customHeight="1" x14ac:dyDescent="0.25">
      <c r="B56" s="23"/>
      <c r="C56" s="24"/>
      <c r="D56" s="33"/>
      <c r="E56" s="34"/>
      <c r="F56" s="34"/>
    </row>
    <row r="57" spans="2:6" ht="15" customHeight="1" x14ac:dyDescent="0.25">
      <c r="B57" s="23"/>
      <c r="C57" s="24"/>
      <c r="D57" s="33"/>
      <c r="E57" s="34"/>
      <c r="F57" s="34"/>
    </row>
    <row r="58" spans="2:6" ht="32.25" customHeight="1" x14ac:dyDescent="0.25">
      <c r="B58" s="58" t="s">
        <v>3</v>
      </c>
      <c r="C58" s="137" t="s">
        <v>105</v>
      </c>
      <c r="D58" s="138"/>
      <c r="E58" s="59">
        <f>SUM(E59)</f>
        <v>50000</v>
      </c>
      <c r="F58" s="59">
        <f>SUM(F59)</f>
        <v>50000</v>
      </c>
    </row>
    <row r="59" spans="2:6" ht="15" customHeight="1" x14ac:dyDescent="0.25">
      <c r="B59" s="37"/>
      <c r="C59" s="88" t="s">
        <v>106</v>
      </c>
      <c r="D59" s="89"/>
      <c r="E59" s="60">
        <f>SUM(E60+E61)</f>
        <v>50000</v>
      </c>
      <c r="F59" s="60">
        <f>SUM(F60+F61)</f>
        <v>50000</v>
      </c>
    </row>
    <row r="60" spans="2:6" ht="14.1" customHeight="1" x14ac:dyDescent="0.25">
      <c r="B60" s="84"/>
      <c r="C60" s="95" t="s">
        <v>23</v>
      </c>
      <c r="D60" s="128" t="s">
        <v>22</v>
      </c>
      <c r="E60" s="132">
        <v>50000</v>
      </c>
      <c r="F60" s="132">
        <v>50000</v>
      </c>
    </row>
    <row r="61" spans="2:6" ht="14.1" customHeight="1" x14ac:dyDescent="0.25">
      <c r="B61" s="85"/>
      <c r="C61" s="96"/>
      <c r="D61" s="129"/>
      <c r="E61" s="133"/>
      <c r="F61" s="133"/>
    </row>
    <row r="62" spans="2:6" ht="15" customHeight="1" x14ac:dyDescent="0.25">
      <c r="B62" s="23"/>
      <c r="C62" s="24"/>
      <c r="D62" s="33"/>
      <c r="E62" s="34"/>
      <c r="F62" s="34"/>
    </row>
    <row r="63" spans="2:6" ht="15" customHeight="1" x14ac:dyDescent="0.25">
      <c r="B63" s="23"/>
      <c r="C63" s="24"/>
      <c r="D63" s="33"/>
      <c r="E63" s="34"/>
      <c r="F63" s="34"/>
    </row>
    <row r="64" spans="2:6" ht="15" customHeight="1" x14ac:dyDescent="0.25">
      <c r="B64" s="58" t="s">
        <v>6</v>
      </c>
      <c r="C64" s="93" t="s">
        <v>109</v>
      </c>
      <c r="D64" s="94"/>
      <c r="E64" s="59">
        <f>SUM(E65)</f>
        <v>40000</v>
      </c>
      <c r="F64" s="59">
        <f>SUM(F65)</f>
        <v>40000</v>
      </c>
    </row>
    <row r="65" spans="2:6" ht="15" customHeight="1" x14ac:dyDescent="0.25">
      <c r="B65" s="37"/>
      <c r="C65" s="88" t="s">
        <v>110</v>
      </c>
      <c r="D65" s="89"/>
      <c r="E65" s="60">
        <f>SUM(E66+E67)</f>
        <v>40000</v>
      </c>
      <c r="F65" s="60">
        <f>SUM(F66+F67)</f>
        <v>40000</v>
      </c>
    </row>
    <row r="66" spans="2:6" ht="14.1" customHeight="1" x14ac:dyDescent="0.25">
      <c r="B66" s="84"/>
      <c r="C66" s="95" t="s">
        <v>23</v>
      </c>
      <c r="D66" s="78" t="s">
        <v>24</v>
      </c>
      <c r="E66" s="79">
        <v>40000</v>
      </c>
      <c r="F66" s="79">
        <v>0</v>
      </c>
    </row>
    <row r="67" spans="2:6" ht="14.1" customHeight="1" x14ac:dyDescent="0.25">
      <c r="B67" s="85"/>
      <c r="C67" s="96"/>
      <c r="D67" s="78" t="s">
        <v>129</v>
      </c>
      <c r="E67" s="77">
        <v>0</v>
      </c>
      <c r="F67" s="77">
        <v>40000</v>
      </c>
    </row>
    <row r="68" spans="2:6" ht="15" customHeight="1" x14ac:dyDescent="0.25">
      <c r="B68" s="23"/>
      <c r="C68" s="24"/>
      <c r="D68" s="33"/>
      <c r="E68" s="34"/>
      <c r="F68" s="34"/>
    </row>
    <row r="69" spans="2:6" ht="15" customHeight="1" x14ac:dyDescent="0.25">
      <c r="B69" s="23"/>
      <c r="C69" s="24"/>
      <c r="D69" s="33"/>
      <c r="E69" s="34"/>
      <c r="F69" s="34"/>
    </row>
    <row r="70" spans="2:6" ht="36" customHeight="1" x14ac:dyDescent="0.25">
      <c r="B70" s="126" t="s">
        <v>70</v>
      </c>
      <c r="C70" s="126"/>
      <c r="D70" s="126"/>
      <c r="E70" s="63" t="s">
        <v>59</v>
      </c>
      <c r="F70" s="63" t="s">
        <v>59</v>
      </c>
    </row>
    <row r="71" spans="2:6" ht="15.75" customHeight="1" x14ac:dyDescent="0.25">
      <c r="B71" s="16"/>
      <c r="C71" s="16"/>
      <c r="D71" s="17"/>
      <c r="E71" s="18"/>
      <c r="F71" s="18"/>
    </row>
    <row r="72" spans="2:6" ht="15" customHeight="1" x14ac:dyDescent="0.25">
      <c r="B72" s="58" t="s">
        <v>0</v>
      </c>
      <c r="C72" s="93" t="s">
        <v>39</v>
      </c>
      <c r="D72" s="94"/>
      <c r="E72" s="59">
        <f>SUM(E73)</f>
        <v>400000</v>
      </c>
      <c r="F72" s="59">
        <f>SUM(F73)</f>
        <v>400000</v>
      </c>
    </row>
    <row r="73" spans="2:6" ht="15" customHeight="1" x14ac:dyDescent="0.25">
      <c r="B73" s="37"/>
      <c r="C73" s="88" t="s">
        <v>34</v>
      </c>
      <c r="D73" s="89"/>
      <c r="E73" s="60">
        <f>SUM(E74+E75)</f>
        <v>400000</v>
      </c>
      <c r="F73" s="60">
        <f>SUM(F74+F75)</f>
        <v>400000</v>
      </c>
    </row>
    <row r="74" spans="2:6" ht="14.1" customHeight="1" x14ac:dyDescent="0.25">
      <c r="B74" s="84"/>
      <c r="C74" s="134" t="s">
        <v>23</v>
      </c>
      <c r="D74" s="128" t="s">
        <v>21</v>
      </c>
      <c r="E74" s="132">
        <v>400000</v>
      </c>
      <c r="F74" s="132">
        <v>400000</v>
      </c>
    </row>
    <row r="75" spans="2:6" ht="14.1" customHeight="1" x14ac:dyDescent="0.25">
      <c r="B75" s="84"/>
      <c r="C75" s="134"/>
      <c r="D75" s="129"/>
      <c r="E75" s="133"/>
      <c r="F75" s="133"/>
    </row>
    <row r="76" spans="2:6" ht="15" customHeight="1" x14ac:dyDescent="0.25">
      <c r="B76" s="139"/>
      <c r="C76" s="139"/>
      <c r="D76" s="139"/>
      <c r="E76" s="139"/>
      <c r="F76" s="139"/>
    </row>
    <row r="77" spans="2:6" ht="15" customHeight="1" x14ac:dyDescent="0.25">
      <c r="B77" s="39"/>
      <c r="C77" s="39"/>
      <c r="D77" s="39"/>
      <c r="E77" s="39"/>
      <c r="F77" s="39"/>
    </row>
    <row r="78" spans="2:6" ht="15" customHeight="1" x14ac:dyDescent="0.25">
      <c r="B78" s="58" t="s">
        <v>2</v>
      </c>
      <c r="C78" s="93" t="s">
        <v>114</v>
      </c>
      <c r="D78" s="94"/>
      <c r="E78" s="59">
        <f>SUM(E79)</f>
        <v>350000</v>
      </c>
      <c r="F78" s="59">
        <f>SUM(F79)</f>
        <v>383500</v>
      </c>
    </row>
    <row r="79" spans="2:6" ht="15" customHeight="1" x14ac:dyDescent="0.25">
      <c r="B79" s="37"/>
      <c r="C79" s="88" t="s">
        <v>33</v>
      </c>
      <c r="D79" s="89"/>
      <c r="E79" s="60">
        <f>SUM(E81+E82)</f>
        <v>350000</v>
      </c>
      <c r="F79" s="60">
        <f>SUM(F80+F81+F82)</f>
        <v>383500</v>
      </c>
    </row>
    <row r="80" spans="2:6" ht="15" customHeight="1" x14ac:dyDescent="0.25">
      <c r="B80" s="37"/>
      <c r="C80" s="95" t="s">
        <v>23</v>
      </c>
      <c r="D80" s="8" t="s">
        <v>22</v>
      </c>
      <c r="E80" s="75">
        <v>0</v>
      </c>
      <c r="F80" s="75">
        <v>33500</v>
      </c>
    </row>
    <row r="81" spans="2:6" ht="14.1" customHeight="1" x14ac:dyDescent="0.25">
      <c r="B81" s="84"/>
      <c r="C81" s="134"/>
      <c r="D81" s="8" t="s">
        <v>21</v>
      </c>
      <c r="E81" s="9">
        <v>65000</v>
      </c>
      <c r="F81" s="9">
        <v>65000</v>
      </c>
    </row>
    <row r="82" spans="2:6" ht="14.1" customHeight="1" x14ac:dyDescent="0.25">
      <c r="B82" s="85"/>
      <c r="C82" s="96"/>
      <c r="D82" s="8" t="s">
        <v>26</v>
      </c>
      <c r="E82" s="9">
        <v>285000</v>
      </c>
      <c r="F82" s="9">
        <v>285000</v>
      </c>
    </row>
    <row r="83" spans="2:6" ht="15" customHeight="1" x14ac:dyDescent="0.25">
      <c r="B83" s="23"/>
      <c r="C83" s="24"/>
      <c r="D83" s="40"/>
      <c r="E83" s="41"/>
      <c r="F83" s="41"/>
    </row>
    <row r="84" spans="2:6" ht="15" customHeight="1" x14ac:dyDescent="0.25">
      <c r="B84" s="23"/>
      <c r="C84" s="24"/>
      <c r="D84" s="25"/>
      <c r="E84" s="26"/>
      <c r="F84" s="26"/>
    </row>
    <row r="85" spans="2:6" ht="15" customHeight="1" x14ac:dyDescent="0.25">
      <c r="B85" s="58" t="s">
        <v>3</v>
      </c>
      <c r="C85" s="93" t="s">
        <v>115</v>
      </c>
      <c r="D85" s="94"/>
      <c r="E85" s="59">
        <f>SUM(E86)</f>
        <v>20000</v>
      </c>
      <c r="F85" s="59">
        <f>SUM(F86)</f>
        <v>20000</v>
      </c>
    </row>
    <row r="86" spans="2:6" ht="15" customHeight="1" x14ac:dyDescent="0.25">
      <c r="B86" s="37"/>
      <c r="C86" s="88" t="s">
        <v>116</v>
      </c>
      <c r="D86" s="89"/>
      <c r="E86" s="60">
        <f>SUM(E87+E88)</f>
        <v>20000</v>
      </c>
      <c r="F86" s="60">
        <f>SUM(F87+F88)</f>
        <v>20000</v>
      </c>
    </row>
    <row r="87" spans="2:6" ht="15" customHeight="1" x14ac:dyDescent="0.25">
      <c r="B87" s="84"/>
      <c r="C87" s="95" t="s">
        <v>23</v>
      </c>
      <c r="D87" s="128" t="s">
        <v>38</v>
      </c>
      <c r="E87" s="132">
        <v>20000</v>
      </c>
      <c r="F87" s="132">
        <v>20000</v>
      </c>
    </row>
    <row r="88" spans="2:6" ht="15" customHeight="1" x14ac:dyDescent="0.25">
      <c r="B88" s="85"/>
      <c r="C88" s="96"/>
      <c r="D88" s="129"/>
      <c r="E88" s="133"/>
      <c r="F88" s="133"/>
    </row>
    <row r="89" spans="2:6" ht="15" customHeight="1" x14ac:dyDescent="0.25">
      <c r="B89" s="23"/>
      <c r="C89" s="24"/>
      <c r="D89" s="25"/>
      <c r="E89" s="26"/>
      <c r="F89" s="26"/>
    </row>
    <row r="90" spans="2:6" ht="15" customHeight="1" x14ac:dyDescent="0.25">
      <c r="B90" s="23"/>
      <c r="C90" s="24"/>
      <c r="D90" s="25"/>
      <c r="E90" s="26"/>
      <c r="F90" s="26"/>
    </row>
    <row r="91" spans="2:6" ht="15" customHeight="1" x14ac:dyDescent="0.25">
      <c r="B91" s="58" t="s">
        <v>6</v>
      </c>
      <c r="C91" s="93" t="s">
        <v>138</v>
      </c>
      <c r="D91" s="94"/>
      <c r="E91" s="59">
        <f>SUM(E92)</f>
        <v>0</v>
      </c>
      <c r="F91" s="59">
        <f>SUM(F92)</f>
        <v>87500</v>
      </c>
    </row>
    <row r="92" spans="2:6" ht="15" customHeight="1" x14ac:dyDescent="0.25">
      <c r="B92" s="37"/>
      <c r="C92" s="88" t="s">
        <v>139</v>
      </c>
      <c r="D92" s="89"/>
      <c r="E92" s="60">
        <f>SUM(E93+E94)</f>
        <v>0</v>
      </c>
      <c r="F92" s="60">
        <f>SUM(F93+F94)</f>
        <v>87500</v>
      </c>
    </row>
    <row r="93" spans="2:6" ht="15" customHeight="1" x14ac:dyDescent="0.25">
      <c r="B93" s="84"/>
      <c r="C93" s="95" t="s">
        <v>23</v>
      </c>
      <c r="D93" s="128" t="s">
        <v>22</v>
      </c>
      <c r="E93" s="132">
        <v>0</v>
      </c>
      <c r="F93" s="132">
        <v>87500</v>
      </c>
    </row>
    <row r="94" spans="2:6" ht="15" customHeight="1" x14ac:dyDescent="0.25">
      <c r="B94" s="85"/>
      <c r="C94" s="96"/>
      <c r="D94" s="129"/>
      <c r="E94" s="133"/>
      <c r="F94" s="133"/>
    </row>
    <row r="95" spans="2:6" ht="15" customHeight="1" x14ac:dyDescent="0.25">
      <c r="B95" s="23"/>
      <c r="C95" s="24"/>
      <c r="D95" s="25"/>
      <c r="E95" s="26"/>
      <c r="F95" s="26"/>
    </row>
    <row r="96" spans="2:6" ht="15" customHeight="1" x14ac:dyDescent="0.25">
      <c r="B96" s="23"/>
      <c r="C96" s="24"/>
      <c r="D96" s="25"/>
      <c r="E96" s="26"/>
      <c r="F96" s="26"/>
    </row>
    <row r="97" spans="2:6" ht="15" customHeight="1" x14ac:dyDescent="0.25">
      <c r="B97" s="58" t="s">
        <v>6</v>
      </c>
      <c r="C97" s="93" t="s">
        <v>140</v>
      </c>
      <c r="D97" s="94"/>
      <c r="E97" s="59">
        <f>SUM(E98)</f>
        <v>0</v>
      </c>
      <c r="F97" s="59">
        <f>SUM(F98)</f>
        <v>57000</v>
      </c>
    </row>
    <row r="98" spans="2:6" ht="15" customHeight="1" x14ac:dyDescent="0.25">
      <c r="B98" s="37"/>
      <c r="C98" s="88" t="s">
        <v>141</v>
      </c>
      <c r="D98" s="89"/>
      <c r="E98" s="60">
        <f>SUM(E99+E100)</f>
        <v>0</v>
      </c>
      <c r="F98" s="60">
        <f>SUM(F99+F100)</f>
        <v>57000</v>
      </c>
    </row>
    <row r="99" spans="2:6" ht="15" customHeight="1" x14ac:dyDescent="0.25">
      <c r="B99" s="84"/>
      <c r="C99" s="95" t="s">
        <v>23</v>
      </c>
      <c r="D99" s="128" t="s">
        <v>129</v>
      </c>
      <c r="E99" s="132">
        <v>0</v>
      </c>
      <c r="F99" s="132">
        <v>57000</v>
      </c>
    </row>
    <row r="100" spans="2:6" ht="15" customHeight="1" x14ac:dyDescent="0.25">
      <c r="B100" s="85"/>
      <c r="C100" s="96"/>
      <c r="D100" s="129"/>
      <c r="E100" s="133"/>
      <c r="F100" s="133"/>
    </row>
    <row r="101" spans="2:6" ht="15" customHeight="1" x14ac:dyDescent="0.25">
      <c r="B101" s="23"/>
      <c r="C101" s="24"/>
      <c r="D101" s="25"/>
      <c r="E101" s="26"/>
      <c r="F101" s="26"/>
    </row>
    <row r="102" spans="2:6" ht="15" customHeight="1" x14ac:dyDescent="0.25">
      <c r="B102" s="23"/>
      <c r="C102" s="24"/>
      <c r="D102" s="25"/>
      <c r="E102" s="26"/>
      <c r="F102" s="26"/>
    </row>
    <row r="103" spans="2:6" ht="15" customHeight="1" x14ac:dyDescent="0.25">
      <c r="B103" s="130" t="s">
        <v>66</v>
      </c>
      <c r="C103" s="130"/>
      <c r="D103" s="130"/>
      <c r="E103" s="64" t="s">
        <v>59</v>
      </c>
      <c r="F103" s="76" t="s">
        <v>120</v>
      </c>
    </row>
    <row r="104" spans="2:6" ht="15" customHeight="1" x14ac:dyDescent="0.25">
      <c r="B104" s="23"/>
      <c r="C104" s="24"/>
      <c r="D104" s="25"/>
      <c r="E104" s="26"/>
      <c r="F104" s="26"/>
    </row>
    <row r="105" spans="2:6" ht="15" customHeight="1" x14ac:dyDescent="0.25">
      <c r="B105" s="58" t="s">
        <v>0</v>
      </c>
      <c r="C105" s="93" t="s">
        <v>111</v>
      </c>
      <c r="D105" s="94"/>
      <c r="E105" s="59">
        <f>SUM(E106)</f>
        <v>100000</v>
      </c>
      <c r="F105" s="59">
        <f>SUM(F106)</f>
        <v>130000</v>
      </c>
    </row>
    <row r="106" spans="2:6" ht="15" customHeight="1" x14ac:dyDescent="0.25">
      <c r="B106" s="38"/>
      <c r="C106" s="88" t="s">
        <v>112</v>
      </c>
      <c r="D106" s="89"/>
      <c r="E106" s="60">
        <f>SUM(E107)</f>
        <v>100000</v>
      </c>
      <c r="F106" s="60">
        <f>SUM(F107)</f>
        <v>130000</v>
      </c>
    </row>
    <row r="107" spans="2:6" ht="30" customHeight="1" x14ac:dyDescent="0.25">
      <c r="B107" s="13"/>
      <c r="C107" s="74" t="s">
        <v>23</v>
      </c>
      <c r="D107" s="8" t="s">
        <v>22</v>
      </c>
      <c r="E107" s="9">
        <v>100000</v>
      </c>
      <c r="F107" s="9">
        <v>130000</v>
      </c>
    </row>
    <row r="108" spans="2:6" ht="15" customHeight="1" x14ac:dyDescent="0.25">
      <c r="B108" s="140"/>
      <c r="C108" s="140"/>
      <c r="D108" s="140"/>
      <c r="E108" s="140"/>
      <c r="F108" s="140"/>
    </row>
    <row r="109" spans="2:6" ht="15" customHeight="1" x14ac:dyDescent="0.25">
      <c r="B109" s="11"/>
      <c r="C109" s="11"/>
      <c r="D109" s="11"/>
      <c r="E109" s="11"/>
      <c r="F109" s="11"/>
    </row>
    <row r="110" spans="2:6" ht="15" customHeight="1" x14ac:dyDescent="0.25">
      <c r="B110" s="141" t="s">
        <v>67</v>
      </c>
      <c r="C110" s="141"/>
      <c r="D110" s="141"/>
      <c r="E110" s="64" t="s">
        <v>59</v>
      </c>
      <c r="F110" s="76" t="s">
        <v>120</v>
      </c>
    </row>
    <row r="111" spans="2:6" ht="15" customHeight="1" x14ac:dyDescent="0.25">
      <c r="B111" s="11"/>
      <c r="C111" s="11"/>
      <c r="D111" s="11"/>
      <c r="E111" s="11"/>
      <c r="F111" s="11"/>
    </row>
    <row r="112" spans="2:6" ht="15" customHeight="1" x14ac:dyDescent="0.25">
      <c r="B112" s="58" t="s">
        <v>0</v>
      </c>
      <c r="C112" s="93" t="s">
        <v>40</v>
      </c>
      <c r="D112" s="94"/>
      <c r="E112" s="59">
        <f>SUM(E113)</f>
        <v>50000</v>
      </c>
      <c r="F112" s="59">
        <f>SUM(F113)</f>
        <v>50000</v>
      </c>
    </row>
    <row r="113" spans="2:6" ht="15" customHeight="1" x14ac:dyDescent="0.25">
      <c r="B113" s="38"/>
      <c r="C113" s="88" t="s">
        <v>32</v>
      </c>
      <c r="D113" s="89"/>
      <c r="E113" s="60">
        <f>SUM(E114)</f>
        <v>50000</v>
      </c>
      <c r="F113" s="60">
        <f>SUM(F114)</f>
        <v>50000</v>
      </c>
    </row>
    <row r="114" spans="2:6" ht="30" customHeight="1" x14ac:dyDescent="0.25">
      <c r="B114" s="13"/>
      <c r="C114" s="74" t="s">
        <v>23</v>
      </c>
      <c r="D114" s="8" t="s">
        <v>38</v>
      </c>
      <c r="E114" s="9">
        <v>50000</v>
      </c>
      <c r="F114" s="9">
        <v>50000</v>
      </c>
    </row>
    <row r="115" spans="2:6" ht="15" customHeight="1" x14ac:dyDescent="0.25">
      <c r="B115" s="11"/>
      <c r="C115" s="11"/>
      <c r="D115" s="11"/>
      <c r="E115" s="11"/>
      <c r="F115" s="11"/>
    </row>
    <row r="116" spans="2:6" ht="15" customHeight="1" x14ac:dyDescent="0.25">
      <c r="B116" s="11"/>
      <c r="C116" s="11"/>
      <c r="D116" s="11"/>
      <c r="E116" s="11"/>
      <c r="F116" s="11"/>
    </row>
    <row r="117" spans="2:6" ht="15" customHeight="1" x14ac:dyDescent="0.25">
      <c r="B117" s="58" t="s">
        <v>2</v>
      </c>
      <c r="C117" s="93" t="s">
        <v>42</v>
      </c>
      <c r="D117" s="94"/>
      <c r="E117" s="59">
        <f>SUM(E118)</f>
        <v>50000</v>
      </c>
      <c r="F117" s="59">
        <f>SUM(F118)</f>
        <v>360000</v>
      </c>
    </row>
    <row r="118" spans="2:6" ht="15" customHeight="1" x14ac:dyDescent="0.25">
      <c r="B118" s="38"/>
      <c r="C118" s="88" t="s">
        <v>31</v>
      </c>
      <c r="D118" s="89"/>
      <c r="E118" s="60">
        <f>SUM(E120)</f>
        <v>50000</v>
      </c>
      <c r="F118" s="60">
        <f>SUM(F119+F120)</f>
        <v>360000</v>
      </c>
    </row>
    <row r="119" spans="2:6" ht="15" customHeight="1" x14ac:dyDescent="0.25">
      <c r="B119" s="37"/>
      <c r="C119" s="95" t="s">
        <v>23</v>
      </c>
      <c r="D119" s="78" t="s">
        <v>129</v>
      </c>
      <c r="E119" s="75">
        <v>0</v>
      </c>
      <c r="F119" s="75">
        <v>102500</v>
      </c>
    </row>
    <row r="120" spans="2:6" ht="30" customHeight="1" x14ac:dyDescent="0.25">
      <c r="B120" s="13"/>
      <c r="C120" s="96"/>
      <c r="D120" s="14" t="s">
        <v>38</v>
      </c>
      <c r="E120" s="19">
        <v>50000</v>
      </c>
      <c r="F120" s="19">
        <v>257500</v>
      </c>
    </row>
    <row r="121" spans="2:6" ht="15" customHeight="1" x14ac:dyDescent="0.25">
      <c r="B121" s="131"/>
      <c r="C121" s="131"/>
      <c r="D121" s="131"/>
      <c r="E121" s="131"/>
      <c r="F121" s="131"/>
    </row>
    <row r="122" spans="2:6" ht="15" customHeight="1" x14ac:dyDescent="0.25">
      <c r="B122" s="42"/>
      <c r="C122" s="42"/>
      <c r="D122" s="42"/>
      <c r="E122" s="42"/>
      <c r="F122" s="42"/>
    </row>
    <row r="123" spans="2:6" ht="15" customHeight="1" x14ac:dyDescent="0.25">
      <c r="B123" s="58" t="s">
        <v>3</v>
      </c>
      <c r="C123" s="93" t="s">
        <v>43</v>
      </c>
      <c r="D123" s="94"/>
      <c r="E123" s="59">
        <f>SUM(E124)</f>
        <v>150000</v>
      </c>
      <c r="F123" s="59">
        <f>SUM(F124)</f>
        <v>0</v>
      </c>
    </row>
    <row r="124" spans="2:6" ht="15" customHeight="1" x14ac:dyDescent="0.25">
      <c r="B124" s="37"/>
      <c r="C124" s="88" t="s">
        <v>113</v>
      </c>
      <c r="D124" s="89"/>
      <c r="E124" s="60">
        <f>SUM(E125+E126)</f>
        <v>150000</v>
      </c>
      <c r="F124" s="60">
        <f>SUM(F125+F126)</f>
        <v>0</v>
      </c>
    </row>
    <row r="125" spans="2:6" ht="15" customHeight="1" x14ac:dyDescent="0.25">
      <c r="B125" s="84"/>
      <c r="C125" s="95" t="s">
        <v>23</v>
      </c>
      <c r="D125" s="128" t="s">
        <v>38</v>
      </c>
      <c r="E125" s="132">
        <v>150000</v>
      </c>
      <c r="F125" s="132">
        <v>0</v>
      </c>
    </row>
    <row r="126" spans="2:6" ht="15" customHeight="1" x14ac:dyDescent="0.25">
      <c r="B126" s="85"/>
      <c r="C126" s="96"/>
      <c r="D126" s="129"/>
      <c r="E126" s="133"/>
      <c r="F126" s="133"/>
    </row>
    <row r="127" spans="2:6" ht="15" customHeight="1" x14ac:dyDescent="0.25">
      <c r="B127" s="136"/>
      <c r="C127" s="98"/>
      <c r="D127" s="98"/>
      <c r="E127" s="98"/>
      <c r="F127" s="98"/>
    </row>
    <row r="128" spans="2:6" ht="15" customHeight="1" x14ac:dyDescent="0.25">
      <c r="B128" s="35"/>
      <c r="C128" s="36"/>
      <c r="D128" s="36"/>
      <c r="E128" s="36"/>
      <c r="F128" s="36"/>
    </row>
    <row r="129" spans="2:6" ht="15" customHeight="1" x14ac:dyDescent="0.25">
      <c r="B129" s="58" t="s">
        <v>6</v>
      </c>
      <c r="C129" s="73" t="s">
        <v>100</v>
      </c>
      <c r="D129" s="73"/>
      <c r="E129" s="59">
        <f>SUM(E131)</f>
        <v>20000</v>
      </c>
      <c r="F129" s="59">
        <f>SUM(F131)</f>
        <v>20000</v>
      </c>
    </row>
    <row r="130" spans="2:6" ht="15" customHeight="1" x14ac:dyDescent="0.25">
      <c r="B130" s="37"/>
      <c r="C130" s="88" t="s">
        <v>99</v>
      </c>
      <c r="D130" s="89"/>
      <c r="E130" s="60">
        <f>SUM(E131)</f>
        <v>20000</v>
      </c>
      <c r="F130" s="60">
        <f>SUM(F131)</f>
        <v>20000</v>
      </c>
    </row>
    <row r="131" spans="2:6" ht="15" customHeight="1" x14ac:dyDescent="0.25">
      <c r="B131" s="37"/>
      <c r="C131" s="95" t="s">
        <v>23</v>
      </c>
      <c r="D131" s="128" t="s">
        <v>22</v>
      </c>
      <c r="E131" s="132">
        <v>20000</v>
      </c>
      <c r="F131" s="132">
        <v>20000</v>
      </c>
    </row>
    <row r="132" spans="2:6" ht="15" customHeight="1" x14ac:dyDescent="0.25">
      <c r="B132" s="72"/>
      <c r="C132" s="96"/>
      <c r="D132" s="129"/>
      <c r="E132" s="133"/>
      <c r="F132" s="133"/>
    </row>
    <row r="133" spans="2:6" ht="15" customHeight="1" x14ac:dyDescent="0.25">
      <c r="B133" s="35"/>
      <c r="C133" s="36"/>
      <c r="D133" s="36"/>
      <c r="E133" s="36"/>
      <c r="F133" s="36"/>
    </row>
    <row r="134" spans="2:6" ht="15" customHeight="1" x14ac:dyDescent="0.25">
      <c r="B134" s="35"/>
      <c r="C134" s="36"/>
      <c r="D134" s="36"/>
      <c r="E134" s="36"/>
      <c r="F134" s="36"/>
    </row>
    <row r="135" spans="2:6" ht="33" customHeight="1" x14ac:dyDescent="0.25">
      <c r="B135" s="81" t="s">
        <v>7</v>
      </c>
      <c r="C135" s="137" t="s">
        <v>142</v>
      </c>
      <c r="D135" s="138"/>
      <c r="E135" s="59">
        <f>SUM(E137)</f>
        <v>100000</v>
      </c>
      <c r="F135" s="59">
        <f>SUM(F136)</f>
        <v>405750</v>
      </c>
    </row>
    <row r="136" spans="2:6" ht="15" customHeight="1" x14ac:dyDescent="0.25">
      <c r="B136" s="37"/>
      <c r="C136" s="88" t="s">
        <v>107</v>
      </c>
      <c r="D136" s="89"/>
      <c r="E136" s="60">
        <f>SUM(E137)</f>
        <v>100000</v>
      </c>
      <c r="F136" s="60">
        <f>SUM(F137+F138+F139)</f>
        <v>405750</v>
      </c>
    </row>
    <row r="137" spans="2:6" ht="15" customHeight="1" x14ac:dyDescent="0.25">
      <c r="B137" s="37"/>
      <c r="C137" s="95" t="s">
        <v>23</v>
      </c>
      <c r="D137" s="8" t="s">
        <v>108</v>
      </c>
      <c r="E137" s="79">
        <v>100000</v>
      </c>
      <c r="F137" s="79">
        <v>297000</v>
      </c>
    </row>
    <row r="138" spans="2:6" ht="15" customHeight="1" x14ac:dyDescent="0.25">
      <c r="B138" s="37"/>
      <c r="C138" s="134"/>
      <c r="D138" s="78" t="s">
        <v>129</v>
      </c>
      <c r="E138" s="77">
        <v>0</v>
      </c>
      <c r="F138" s="77">
        <v>65000</v>
      </c>
    </row>
    <row r="139" spans="2:6" ht="15" customHeight="1" x14ac:dyDescent="0.25">
      <c r="B139" s="72"/>
      <c r="C139" s="96"/>
      <c r="D139" s="78" t="s">
        <v>21</v>
      </c>
      <c r="E139" s="77">
        <v>0</v>
      </c>
      <c r="F139" s="77">
        <v>43750</v>
      </c>
    </row>
    <row r="140" spans="2:6" ht="15" customHeight="1" x14ac:dyDescent="0.25">
      <c r="B140" s="35"/>
      <c r="C140" s="36"/>
      <c r="D140" s="36"/>
      <c r="E140" s="36"/>
      <c r="F140" s="36"/>
    </row>
    <row r="141" spans="2:6" ht="15" customHeight="1" x14ac:dyDescent="0.25">
      <c r="B141" s="35"/>
      <c r="C141" s="36"/>
      <c r="D141" s="36"/>
      <c r="E141" s="36"/>
      <c r="F141" s="36"/>
    </row>
    <row r="142" spans="2:6" ht="15" customHeight="1" x14ac:dyDescent="0.25">
      <c r="B142" s="58" t="s">
        <v>9</v>
      </c>
      <c r="C142" s="93" t="s">
        <v>136</v>
      </c>
      <c r="D142" s="94"/>
      <c r="E142" s="59">
        <f>SUM(E143)</f>
        <v>0</v>
      </c>
      <c r="F142" s="59">
        <f>SUM(F143)</f>
        <v>36000</v>
      </c>
    </row>
    <row r="143" spans="2:6" ht="15" customHeight="1" x14ac:dyDescent="0.25">
      <c r="B143" s="37"/>
      <c r="C143" s="88" t="s">
        <v>137</v>
      </c>
      <c r="D143" s="89"/>
      <c r="E143" s="60">
        <f>SUM(E144+E145)</f>
        <v>0</v>
      </c>
      <c r="F143" s="60">
        <f>SUM(F144+F145)</f>
        <v>36000</v>
      </c>
    </row>
    <row r="144" spans="2:6" ht="15" customHeight="1" x14ac:dyDescent="0.25">
      <c r="B144" s="37"/>
      <c r="C144" s="134" t="s">
        <v>23</v>
      </c>
      <c r="D144" s="78" t="s">
        <v>22</v>
      </c>
      <c r="E144" s="77">
        <v>0</v>
      </c>
      <c r="F144" s="77">
        <v>11000</v>
      </c>
    </row>
    <row r="145" spans="2:6" ht="15" customHeight="1" x14ac:dyDescent="0.25">
      <c r="B145" s="72"/>
      <c r="C145" s="96"/>
      <c r="D145" s="78" t="s">
        <v>21</v>
      </c>
      <c r="E145" s="77">
        <v>0</v>
      </c>
      <c r="F145" s="77">
        <v>25000</v>
      </c>
    </row>
    <row r="146" spans="2:6" ht="15" customHeight="1" x14ac:dyDescent="0.25">
      <c r="B146" s="35"/>
      <c r="C146" s="36"/>
      <c r="D146" s="36"/>
      <c r="E146" s="36"/>
      <c r="F146" s="36"/>
    </row>
    <row r="147" spans="2:6" ht="15" customHeight="1" x14ac:dyDescent="0.25">
      <c r="B147" s="20"/>
      <c r="C147" s="20"/>
      <c r="D147" s="20"/>
      <c r="E147" s="20"/>
      <c r="F147" s="20"/>
    </row>
    <row r="148" spans="2:6" x14ac:dyDescent="0.25">
      <c r="B148" s="142" t="s">
        <v>69</v>
      </c>
      <c r="C148" s="142"/>
      <c r="D148" s="142"/>
      <c r="E148" s="64" t="s">
        <v>59</v>
      </c>
      <c r="F148" s="76" t="s">
        <v>120</v>
      </c>
    </row>
    <row r="149" spans="2:6" x14ac:dyDescent="0.25">
      <c r="B149" s="1"/>
      <c r="C149" s="1"/>
    </row>
    <row r="150" spans="2:6" ht="15" customHeight="1" x14ac:dyDescent="0.25">
      <c r="B150" s="58" t="s">
        <v>0</v>
      </c>
      <c r="C150" s="93" t="s">
        <v>44</v>
      </c>
      <c r="D150" s="94"/>
      <c r="E150" s="59">
        <f>SUM(E151)</f>
        <v>66000</v>
      </c>
      <c r="F150" s="59">
        <f>SUM(F151)</f>
        <v>66000</v>
      </c>
    </row>
    <row r="151" spans="2:6" ht="15" customHeight="1" x14ac:dyDescent="0.25">
      <c r="B151" s="37"/>
      <c r="C151" s="88" t="s">
        <v>45</v>
      </c>
      <c r="D151" s="89"/>
      <c r="E151" s="60">
        <f>SUM(E152)</f>
        <v>66000</v>
      </c>
      <c r="F151" s="60">
        <f>SUM(F152)</f>
        <v>66000</v>
      </c>
    </row>
    <row r="152" spans="2:6" ht="30" customHeight="1" x14ac:dyDescent="0.25">
      <c r="B152" s="15"/>
      <c r="C152" s="10" t="s">
        <v>23</v>
      </c>
      <c r="D152" s="8" t="s">
        <v>25</v>
      </c>
      <c r="E152" s="9">
        <v>66000</v>
      </c>
      <c r="F152" s="9">
        <v>66000</v>
      </c>
    </row>
    <row r="153" spans="2:6" x14ac:dyDescent="0.25">
      <c r="B153" s="1"/>
      <c r="C153" s="1"/>
    </row>
    <row r="154" spans="2:6" x14ac:dyDescent="0.25">
      <c r="B154" s="1"/>
      <c r="C154" s="1"/>
    </row>
    <row r="155" spans="2:6" ht="15" customHeight="1" x14ac:dyDescent="0.25">
      <c r="B155" s="58" t="s">
        <v>2</v>
      </c>
      <c r="C155" s="93" t="s">
        <v>134</v>
      </c>
      <c r="D155" s="94"/>
      <c r="E155" s="59">
        <f>SUM(E156)</f>
        <v>0</v>
      </c>
      <c r="F155" s="59">
        <f>SUM(F156)</f>
        <v>10000</v>
      </c>
    </row>
    <row r="156" spans="2:6" ht="15" customHeight="1" x14ac:dyDescent="0.25">
      <c r="B156" s="37"/>
      <c r="C156" s="88" t="s">
        <v>135</v>
      </c>
      <c r="D156" s="89"/>
      <c r="E156" s="60">
        <f>SUM(E157)</f>
        <v>0</v>
      </c>
      <c r="F156" s="60">
        <f>SUM(F157)</f>
        <v>10000</v>
      </c>
    </row>
    <row r="157" spans="2:6" ht="30" customHeight="1" x14ac:dyDescent="0.25">
      <c r="B157" s="15"/>
      <c r="C157" s="10" t="s">
        <v>23</v>
      </c>
      <c r="D157" s="8" t="s">
        <v>22</v>
      </c>
      <c r="E157" s="9">
        <v>0</v>
      </c>
      <c r="F157" s="9">
        <v>10000</v>
      </c>
    </row>
    <row r="158" spans="2:6" x14ac:dyDescent="0.25">
      <c r="B158" s="1"/>
      <c r="C158" s="1"/>
    </row>
    <row r="159" spans="2:6" x14ac:dyDescent="0.25">
      <c r="B159" s="1"/>
      <c r="C159" s="1"/>
    </row>
    <row r="160" spans="2:6" ht="30" customHeight="1" x14ac:dyDescent="0.25">
      <c r="B160" s="1"/>
      <c r="C160" s="1"/>
      <c r="D160" s="61" t="s">
        <v>46</v>
      </c>
      <c r="E160" s="62">
        <f>SUM(E46+E52+E58+E64+E72+E78+E85+E91+E97+E105+E112+E117+E123+E129+E135+E142+E150+E155)</f>
        <v>1922800</v>
      </c>
      <c r="F160" s="62">
        <f>SUM(F46+F52+F58+F64+F72+F78+F85+F91+F97+F105+F112+F117+F123+F129+F135+F142+F150+F155)</f>
        <v>2642550</v>
      </c>
    </row>
    <row r="161" spans="2:6" x14ac:dyDescent="0.25">
      <c r="B161" s="1"/>
      <c r="C161" s="1"/>
    </row>
    <row r="162" spans="2:6" x14ac:dyDescent="0.25">
      <c r="B162" s="1"/>
      <c r="C162" s="1"/>
    </row>
    <row r="163" spans="2:6" x14ac:dyDescent="0.25">
      <c r="B163" s="1"/>
      <c r="C163" s="1"/>
    </row>
    <row r="164" spans="2:6" ht="29.25" customHeight="1" x14ac:dyDescent="0.25">
      <c r="B164" s="71" t="s">
        <v>3</v>
      </c>
      <c r="C164" s="86" t="s">
        <v>57</v>
      </c>
      <c r="D164" s="86"/>
      <c r="E164" s="86"/>
      <c r="F164" s="86"/>
    </row>
    <row r="165" spans="2:6" x14ac:dyDescent="0.25">
      <c r="B165" s="1"/>
      <c r="C165" s="1"/>
    </row>
    <row r="166" spans="2:6" ht="44.25" customHeight="1" x14ac:dyDescent="0.25">
      <c r="B166" s="52"/>
      <c r="C166" s="125" t="s">
        <v>132</v>
      </c>
      <c r="D166" s="125"/>
      <c r="E166" s="53">
        <v>0</v>
      </c>
      <c r="F166" s="53">
        <v>0</v>
      </c>
    </row>
    <row r="167" spans="2:6" x14ac:dyDescent="0.25">
      <c r="B167" s="1"/>
      <c r="C167" s="1"/>
    </row>
    <row r="168" spans="2:6" x14ac:dyDescent="0.25">
      <c r="B168" s="1"/>
      <c r="C168" s="1"/>
    </row>
    <row r="169" spans="2:6" x14ac:dyDescent="0.25">
      <c r="B169" s="1"/>
      <c r="C169" s="1"/>
    </row>
    <row r="170" spans="2:6" ht="29.25" customHeight="1" x14ac:dyDescent="0.25">
      <c r="B170" s="71" t="s">
        <v>6</v>
      </c>
      <c r="C170" s="86" t="s">
        <v>12</v>
      </c>
      <c r="D170" s="86"/>
      <c r="E170" s="86"/>
      <c r="F170" s="86"/>
    </row>
    <row r="171" spans="2:6" x14ac:dyDescent="0.25">
      <c r="B171" s="1"/>
      <c r="C171" s="1"/>
    </row>
    <row r="172" spans="2:6" x14ac:dyDescent="0.25">
      <c r="B172" s="1"/>
      <c r="C172" s="1"/>
    </row>
    <row r="173" spans="2:6" ht="15" customHeight="1" x14ac:dyDescent="0.25">
      <c r="B173" s="127" t="s">
        <v>65</v>
      </c>
      <c r="C173" s="127"/>
      <c r="D173" s="127"/>
      <c r="E173" s="64" t="s">
        <v>59</v>
      </c>
      <c r="F173" s="76" t="s">
        <v>120</v>
      </c>
    </row>
    <row r="174" spans="2:6" x14ac:dyDescent="0.25">
      <c r="B174" s="1"/>
      <c r="C174" s="1"/>
    </row>
    <row r="175" spans="2:6" ht="15" customHeight="1" x14ac:dyDescent="0.25">
      <c r="B175" s="58" t="s">
        <v>0</v>
      </c>
      <c r="C175" s="93" t="s">
        <v>49</v>
      </c>
      <c r="D175" s="94"/>
      <c r="E175" s="59">
        <f>SUM(E176)</f>
        <v>2260000</v>
      </c>
      <c r="F175" s="59">
        <f>SUM(F176)</f>
        <v>2510000</v>
      </c>
    </row>
    <row r="176" spans="2:6" ht="15" customHeight="1" x14ac:dyDescent="0.25">
      <c r="B176" s="38"/>
      <c r="C176" s="88" t="s">
        <v>48</v>
      </c>
      <c r="D176" s="89"/>
      <c r="E176" s="60">
        <f>SUM(E178)</f>
        <v>2260000</v>
      </c>
      <c r="F176" s="60">
        <f>SUM(F177+F178)</f>
        <v>2510000</v>
      </c>
    </row>
    <row r="177" spans="2:6" ht="15" customHeight="1" x14ac:dyDescent="0.25">
      <c r="B177" s="37"/>
      <c r="C177" s="95" t="s">
        <v>23</v>
      </c>
      <c r="D177" s="80" t="s">
        <v>130</v>
      </c>
      <c r="E177" s="75">
        <v>0</v>
      </c>
      <c r="F177" s="75">
        <v>50000</v>
      </c>
    </row>
    <row r="178" spans="2:6" ht="15" customHeight="1" x14ac:dyDescent="0.25">
      <c r="B178" s="15"/>
      <c r="C178" s="96"/>
      <c r="D178" s="8" t="s">
        <v>26</v>
      </c>
      <c r="E178" s="9">
        <v>2260000</v>
      </c>
      <c r="F178" s="9">
        <v>2460000</v>
      </c>
    </row>
    <row r="179" spans="2:6" x14ac:dyDescent="0.25">
      <c r="B179" s="1"/>
      <c r="C179" s="1"/>
    </row>
    <row r="180" spans="2:6" x14ac:dyDescent="0.25">
      <c r="B180" s="1"/>
      <c r="C180" s="1"/>
    </row>
    <row r="181" spans="2:6" ht="15" customHeight="1" x14ac:dyDescent="0.25">
      <c r="B181" s="58" t="s">
        <v>2</v>
      </c>
      <c r="C181" s="93" t="s">
        <v>50</v>
      </c>
      <c r="D181" s="94"/>
      <c r="E181" s="59">
        <f>SUM(E182)</f>
        <v>33200</v>
      </c>
      <c r="F181" s="59">
        <f>SUM(F182)</f>
        <v>33200</v>
      </c>
    </row>
    <row r="182" spans="2:6" ht="15" customHeight="1" x14ac:dyDescent="0.25">
      <c r="B182" s="38"/>
      <c r="C182" s="88" t="s">
        <v>102</v>
      </c>
      <c r="D182" s="89"/>
      <c r="E182" s="60">
        <f>SUM(E183)</f>
        <v>33200</v>
      </c>
      <c r="F182" s="60">
        <f>SUM(F183)</f>
        <v>33200</v>
      </c>
    </row>
    <row r="183" spans="2:6" ht="30" customHeight="1" x14ac:dyDescent="0.25">
      <c r="B183" s="15"/>
      <c r="C183" s="10" t="s">
        <v>23</v>
      </c>
      <c r="D183" s="49" t="s">
        <v>25</v>
      </c>
      <c r="E183" s="48">
        <v>33200</v>
      </c>
      <c r="F183" s="48">
        <v>33200</v>
      </c>
    </row>
    <row r="184" spans="2:6" x14ac:dyDescent="0.25">
      <c r="B184" s="1"/>
      <c r="C184" s="1"/>
    </row>
    <row r="185" spans="2:6" x14ac:dyDescent="0.25">
      <c r="B185" s="1"/>
      <c r="C185" s="1"/>
    </row>
    <row r="186" spans="2:6" ht="30.75" customHeight="1" x14ac:dyDescent="0.25">
      <c r="B186" s="58" t="s">
        <v>3</v>
      </c>
      <c r="C186" s="137" t="s">
        <v>117</v>
      </c>
      <c r="D186" s="138"/>
      <c r="E186" s="59">
        <f>SUM(E187)</f>
        <v>500000</v>
      </c>
      <c r="F186" s="59">
        <f>SUM(F187)</f>
        <v>500000</v>
      </c>
    </row>
    <row r="187" spans="2:6" ht="15" customHeight="1" x14ac:dyDescent="0.25">
      <c r="B187" s="38"/>
      <c r="C187" s="88" t="s">
        <v>118</v>
      </c>
      <c r="D187" s="89"/>
      <c r="E187" s="60">
        <f>SUM(E188+E189)</f>
        <v>500000</v>
      </c>
      <c r="F187" s="60">
        <f>SUM(F188+F189)</f>
        <v>500000</v>
      </c>
    </row>
    <row r="188" spans="2:6" ht="15" customHeight="1" x14ac:dyDescent="0.25">
      <c r="B188" s="37"/>
      <c r="C188" s="95" t="s">
        <v>23</v>
      </c>
      <c r="D188" s="80" t="s">
        <v>21</v>
      </c>
      <c r="E188" s="75">
        <v>50000</v>
      </c>
      <c r="F188" s="75">
        <v>50000</v>
      </c>
    </row>
    <row r="189" spans="2:6" ht="15" customHeight="1" x14ac:dyDescent="0.25">
      <c r="B189" s="15"/>
      <c r="C189" s="96"/>
      <c r="D189" s="8" t="s">
        <v>26</v>
      </c>
      <c r="E189" s="47">
        <v>450000</v>
      </c>
      <c r="F189" s="47">
        <v>450000</v>
      </c>
    </row>
    <row r="190" spans="2:6" x14ac:dyDescent="0.25">
      <c r="B190" s="1"/>
      <c r="C190" s="1"/>
    </row>
    <row r="191" spans="2:6" x14ac:dyDescent="0.25">
      <c r="B191" s="1"/>
      <c r="C191" s="1"/>
    </row>
    <row r="192" spans="2:6" x14ac:dyDescent="0.25">
      <c r="B192" s="142" t="s">
        <v>68</v>
      </c>
      <c r="C192" s="142"/>
      <c r="D192" s="142"/>
      <c r="E192" s="65" t="s">
        <v>59</v>
      </c>
      <c r="F192" s="76" t="s">
        <v>120</v>
      </c>
    </row>
    <row r="193" spans="2:6" x14ac:dyDescent="0.25">
      <c r="B193" s="1"/>
      <c r="C193" s="1"/>
    </row>
    <row r="194" spans="2:6" ht="15" customHeight="1" x14ac:dyDescent="0.25">
      <c r="B194" s="58" t="s">
        <v>0</v>
      </c>
      <c r="C194" s="93" t="s">
        <v>51</v>
      </c>
      <c r="D194" s="94"/>
      <c r="E194" s="59">
        <f>SUM(E195)</f>
        <v>100000</v>
      </c>
      <c r="F194" s="59">
        <f>SUM(F195)</f>
        <v>100000</v>
      </c>
    </row>
    <row r="195" spans="2:6" ht="15" customHeight="1" x14ac:dyDescent="0.25">
      <c r="B195" s="38"/>
      <c r="C195" s="88" t="s">
        <v>101</v>
      </c>
      <c r="D195" s="89"/>
      <c r="E195" s="60">
        <f>SUM(E196+E197)</f>
        <v>100000</v>
      </c>
      <c r="F195" s="60">
        <f>SUM(F196+F197)</f>
        <v>100000</v>
      </c>
    </row>
    <row r="196" spans="2:6" ht="15" customHeight="1" x14ac:dyDescent="0.25">
      <c r="B196" s="37"/>
      <c r="C196" s="95" t="s">
        <v>23</v>
      </c>
      <c r="D196" s="80" t="s">
        <v>38</v>
      </c>
      <c r="E196" s="75">
        <v>5000</v>
      </c>
      <c r="F196" s="75">
        <v>5000</v>
      </c>
    </row>
    <row r="197" spans="2:6" ht="15" customHeight="1" x14ac:dyDescent="0.25">
      <c r="B197" s="15"/>
      <c r="C197" s="96"/>
      <c r="D197" s="8" t="s">
        <v>21</v>
      </c>
      <c r="E197" s="47">
        <v>95000</v>
      </c>
      <c r="F197" s="47">
        <v>95000</v>
      </c>
    </row>
    <row r="198" spans="2:6" x14ac:dyDescent="0.25">
      <c r="B198" s="1"/>
      <c r="C198" s="1"/>
    </row>
    <row r="199" spans="2:6" x14ac:dyDescent="0.25">
      <c r="B199" s="1"/>
      <c r="C199" s="1"/>
    </row>
    <row r="200" spans="2:6" ht="30" customHeight="1" x14ac:dyDescent="0.25">
      <c r="B200" s="1"/>
      <c r="C200" s="1"/>
      <c r="D200" s="61" t="s">
        <v>46</v>
      </c>
      <c r="E200" s="62">
        <f>SUM(E175+E181+E186+E194)</f>
        <v>2893200</v>
      </c>
      <c r="F200" s="62">
        <f>SUM(F175+F181+F186+F194)</f>
        <v>3143200</v>
      </c>
    </row>
    <row r="201" spans="2:6" x14ac:dyDescent="0.25">
      <c r="B201" s="1"/>
      <c r="C201" s="1"/>
    </row>
    <row r="202" spans="2:6" x14ac:dyDescent="0.25">
      <c r="B202" s="1"/>
      <c r="C202" s="1"/>
    </row>
    <row r="203" spans="2:6" ht="29.25" customHeight="1" x14ac:dyDescent="0.25">
      <c r="B203" s="71" t="s">
        <v>7</v>
      </c>
      <c r="C203" s="86" t="s">
        <v>37</v>
      </c>
      <c r="D203" s="86"/>
      <c r="E203" s="86"/>
      <c r="F203" s="86"/>
    </row>
    <row r="204" spans="2:6" x14ac:dyDescent="0.25">
      <c r="B204" s="1"/>
      <c r="C204" s="1"/>
    </row>
    <row r="205" spans="2:6" ht="39.950000000000003" customHeight="1" x14ac:dyDescent="0.25">
      <c r="B205" s="52"/>
      <c r="C205" s="125" t="s">
        <v>133</v>
      </c>
      <c r="D205" s="125"/>
      <c r="E205" s="53">
        <v>0</v>
      </c>
      <c r="F205" s="53">
        <v>0</v>
      </c>
    </row>
    <row r="206" spans="2:6" x14ac:dyDescent="0.25">
      <c r="B206" s="1"/>
      <c r="C206" s="1"/>
    </row>
    <row r="207" spans="2:6" x14ac:dyDescent="0.25">
      <c r="B207" s="1"/>
      <c r="C207" s="1"/>
    </row>
    <row r="208" spans="2:6" ht="24.95" customHeight="1" x14ac:dyDescent="0.25">
      <c r="B208" s="135" t="s">
        <v>17</v>
      </c>
      <c r="C208" s="135"/>
      <c r="D208" s="135"/>
      <c r="E208" s="135"/>
      <c r="F208" s="135"/>
    </row>
    <row r="209" spans="2:6" x14ac:dyDescent="0.25">
      <c r="B209" s="1"/>
      <c r="C209" s="1"/>
    </row>
    <row r="210" spans="2:6" ht="30" customHeight="1" x14ac:dyDescent="0.25">
      <c r="B210" s="112" t="s">
        <v>85</v>
      </c>
      <c r="C210" s="112"/>
      <c r="D210" s="112"/>
      <c r="E210" s="112"/>
      <c r="F210" s="112"/>
    </row>
    <row r="211" spans="2:6" ht="15" customHeight="1" x14ac:dyDescent="0.25">
      <c r="B211" s="12"/>
      <c r="C211" s="12"/>
      <c r="D211" s="12"/>
      <c r="E211" s="29"/>
      <c r="F211" s="29"/>
    </row>
    <row r="212" spans="2:6" ht="30" customHeight="1" x14ac:dyDescent="0.25">
      <c r="B212" s="67" t="s">
        <v>18</v>
      </c>
      <c r="C212" s="110" t="s">
        <v>86</v>
      </c>
      <c r="D212" s="111"/>
      <c r="E212" s="66" t="s">
        <v>1</v>
      </c>
      <c r="F212" s="66" t="s">
        <v>121</v>
      </c>
    </row>
    <row r="213" spans="2:6" ht="35.1" customHeight="1" x14ac:dyDescent="0.25">
      <c r="B213" s="51" t="s">
        <v>0</v>
      </c>
      <c r="C213" s="118" t="s">
        <v>52</v>
      </c>
      <c r="D213" s="119"/>
      <c r="E213" s="68">
        <v>0</v>
      </c>
      <c r="F213" s="68">
        <v>0</v>
      </c>
    </row>
    <row r="214" spans="2:6" ht="35.1" customHeight="1" x14ac:dyDescent="0.25">
      <c r="B214" s="50" t="s">
        <v>2</v>
      </c>
      <c r="C214" s="118" t="s">
        <v>53</v>
      </c>
      <c r="D214" s="119"/>
      <c r="E214" s="68">
        <f>SUM(E46+E52+E58+E64+E72+E78+E85+E91+E97+E105+E112+E117+E123+E129+E135+E142+E150+E155)</f>
        <v>1922800</v>
      </c>
      <c r="F214" s="68">
        <f>SUM(F46+F52+F58+F64+F72+F78+F85+F91+F97+F105+F112+F117+F123+F129+F135+F142+F150+F155)</f>
        <v>2642550</v>
      </c>
    </row>
    <row r="215" spans="2:6" ht="35.1" customHeight="1" x14ac:dyDescent="0.25">
      <c r="B215" s="50" t="s">
        <v>3</v>
      </c>
      <c r="C215" s="118" t="s">
        <v>54</v>
      </c>
      <c r="D215" s="119"/>
      <c r="E215" s="68">
        <v>0</v>
      </c>
      <c r="F215" s="68">
        <v>0</v>
      </c>
    </row>
    <row r="216" spans="2:6" ht="35.1" customHeight="1" x14ac:dyDescent="0.25">
      <c r="B216" s="50" t="s">
        <v>6</v>
      </c>
      <c r="C216" s="118" t="s">
        <v>55</v>
      </c>
      <c r="D216" s="119"/>
      <c r="E216" s="68">
        <f>SUM(E175+E181+E186+E194)</f>
        <v>2893200</v>
      </c>
      <c r="F216" s="68">
        <f>SUM(F175+F181+F186+F194)</f>
        <v>3143200</v>
      </c>
    </row>
    <row r="217" spans="2:6" ht="35.1" customHeight="1" x14ac:dyDescent="0.25">
      <c r="B217" s="50" t="s">
        <v>7</v>
      </c>
      <c r="C217" s="118" t="s">
        <v>56</v>
      </c>
      <c r="D217" s="119"/>
      <c r="E217" s="68">
        <v>0</v>
      </c>
      <c r="F217" s="68">
        <v>0</v>
      </c>
    </row>
    <row r="218" spans="2:6" ht="20.100000000000001" customHeight="1" x14ac:dyDescent="0.25">
      <c r="B218" s="107" t="s">
        <v>4</v>
      </c>
      <c r="C218" s="108"/>
      <c r="D218" s="109"/>
      <c r="E218" s="69">
        <f>SUM(E213+E214+E215+E216+E217)</f>
        <v>4816000</v>
      </c>
      <c r="F218" s="69">
        <f>SUM(F213+F214+F215+F216+F217)</f>
        <v>5785750</v>
      </c>
    </row>
    <row r="219" spans="2:6" ht="15" customHeight="1" x14ac:dyDescent="0.25">
      <c r="B219" s="4"/>
      <c r="C219" s="4"/>
      <c r="D219" s="5"/>
      <c r="E219" s="30"/>
      <c r="F219" s="30"/>
    </row>
    <row r="220" spans="2:6" ht="15" customHeight="1" x14ac:dyDescent="0.25">
      <c r="B220" s="1"/>
      <c r="C220" s="1"/>
      <c r="D220" s="3"/>
      <c r="E220" s="31"/>
      <c r="F220" s="31"/>
    </row>
    <row r="221" spans="2:6" ht="19.5" customHeight="1" x14ac:dyDescent="0.25">
      <c r="B221" s="122" t="s">
        <v>83</v>
      </c>
      <c r="C221" s="122"/>
      <c r="D221" s="122"/>
      <c r="E221"/>
      <c r="F221"/>
    </row>
    <row r="222" spans="2:6" ht="15" customHeight="1" x14ac:dyDescent="0.25">
      <c r="B222" s="12"/>
      <c r="C222" s="12"/>
      <c r="D222" s="12"/>
      <c r="E222"/>
      <c r="F222"/>
    </row>
    <row r="223" spans="2:6" ht="30" customHeight="1" x14ac:dyDescent="0.25">
      <c r="B223" s="67"/>
      <c r="C223" s="110" t="s">
        <v>84</v>
      </c>
      <c r="D223" s="111"/>
      <c r="E223" s="70" t="s">
        <v>1</v>
      </c>
      <c r="F223" s="66" t="s">
        <v>121</v>
      </c>
    </row>
    <row r="224" spans="2:6" ht="15" customHeight="1" x14ac:dyDescent="0.25">
      <c r="B224" s="55" t="s">
        <v>74</v>
      </c>
      <c r="C224" s="105" t="s">
        <v>65</v>
      </c>
      <c r="D224" s="106"/>
      <c r="E224" s="68">
        <f>SUM(E46+E52+E58+E64+E175+E181+E186)</f>
        <v>3410000</v>
      </c>
      <c r="F224" s="68">
        <f>SUM(F46+F52+F58+F64+F175+F181+F186)</f>
        <v>3660000</v>
      </c>
    </row>
    <row r="225" spans="2:6" ht="15" customHeight="1" x14ac:dyDescent="0.25">
      <c r="B225" s="56" t="s">
        <v>75</v>
      </c>
      <c r="C225" s="105" t="s">
        <v>70</v>
      </c>
      <c r="D225" s="106"/>
      <c r="E225" s="68">
        <f>SUM(E72+E78+E85+E91+E97)</f>
        <v>770000</v>
      </c>
      <c r="F225" s="68">
        <f>SUM(F72+F78+F85+F91+F97)</f>
        <v>948000</v>
      </c>
    </row>
    <row r="226" spans="2:6" ht="15" customHeight="1" x14ac:dyDescent="0.25">
      <c r="B226" s="56" t="s">
        <v>76</v>
      </c>
      <c r="C226" s="105" t="s">
        <v>66</v>
      </c>
      <c r="D226" s="106"/>
      <c r="E226" s="68">
        <f>SUM(E105)</f>
        <v>100000</v>
      </c>
      <c r="F226" s="68">
        <f>SUM(F105)</f>
        <v>130000</v>
      </c>
    </row>
    <row r="227" spans="2:6" ht="15" customHeight="1" x14ac:dyDescent="0.25">
      <c r="B227" s="56" t="s">
        <v>77</v>
      </c>
      <c r="C227" s="105" t="s">
        <v>71</v>
      </c>
      <c r="D227" s="106"/>
      <c r="E227" s="68">
        <v>0</v>
      </c>
      <c r="F227" s="68">
        <v>0</v>
      </c>
    </row>
    <row r="228" spans="2:6" ht="15" customHeight="1" x14ac:dyDescent="0.25">
      <c r="B228" s="56" t="s">
        <v>78</v>
      </c>
      <c r="C228" s="105" t="s">
        <v>67</v>
      </c>
      <c r="D228" s="106"/>
      <c r="E228" s="68">
        <f>SUM(E112+E117+E123+E129+E135+E142)</f>
        <v>370000</v>
      </c>
      <c r="F228" s="68">
        <f>SUM(F112+F117+F123+F129+F135+F142)</f>
        <v>871750</v>
      </c>
    </row>
    <row r="229" spans="2:6" ht="15" customHeight="1" x14ac:dyDescent="0.25">
      <c r="B229" s="56" t="s">
        <v>79</v>
      </c>
      <c r="C229" s="105" t="s">
        <v>68</v>
      </c>
      <c r="D229" s="106"/>
      <c r="E229" s="68">
        <f>SUM(E194)</f>
        <v>100000</v>
      </c>
      <c r="F229" s="68">
        <f>SUM(F194)</f>
        <v>100000</v>
      </c>
    </row>
    <row r="230" spans="2:6" ht="15" customHeight="1" x14ac:dyDescent="0.25">
      <c r="B230" s="56" t="s">
        <v>80</v>
      </c>
      <c r="C230" s="105" t="s">
        <v>72</v>
      </c>
      <c r="D230" s="106"/>
      <c r="E230" s="68">
        <v>0</v>
      </c>
      <c r="F230" s="68">
        <v>0</v>
      </c>
    </row>
    <row r="231" spans="2:6" ht="15" customHeight="1" x14ac:dyDescent="0.25">
      <c r="B231" s="56" t="s">
        <v>81</v>
      </c>
      <c r="C231" s="105" t="s">
        <v>69</v>
      </c>
      <c r="D231" s="106"/>
      <c r="E231" s="68">
        <f>SUM(E150+E155)</f>
        <v>66000</v>
      </c>
      <c r="F231" s="68">
        <f>SUM(F150+F155)</f>
        <v>76000</v>
      </c>
    </row>
    <row r="232" spans="2:6" ht="15" customHeight="1" x14ac:dyDescent="0.25">
      <c r="B232" s="56" t="s">
        <v>82</v>
      </c>
      <c r="C232" s="105" t="s">
        <v>73</v>
      </c>
      <c r="D232" s="106"/>
      <c r="E232" s="68">
        <f>SUM(F236)</f>
        <v>0</v>
      </c>
      <c r="F232" s="68">
        <f>SUM(G236)</f>
        <v>0</v>
      </c>
    </row>
    <row r="233" spans="2:6" ht="20.100000000000001" customHeight="1" x14ac:dyDescent="0.25">
      <c r="B233" s="107" t="s">
        <v>4</v>
      </c>
      <c r="C233" s="108"/>
      <c r="D233" s="109"/>
      <c r="E233" s="69">
        <f>SUM(E224:E232)</f>
        <v>4816000</v>
      </c>
      <c r="F233" s="69">
        <f>SUM(F224:F232)</f>
        <v>5785750</v>
      </c>
    </row>
    <row r="234" spans="2:6" ht="15" customHeight="1" x14ac:dyDescent="0.25">
      <c r="B234" s="1"/>
      <c r="C234" s="1"/>
      <c r="D234" s="3"/>
      <c r="E234" s="31"/>
      <c r="F234" s="31"/>
    </row>
    <row r="235" spans="2:6" ht="15" customHeight="1" x14ac:dyDescent="0.25">
      <c r="B235" s="1"/>
      <c r="C235" s="1"/>
      <c r="D235" s="3"/>
      <c r="E235" s="31"/>
      <c r="F235" s="31"/>
    </row>
    <row r="236" spans="2:6" ht="28.5" customHeight="1" x14ac:dyDescent="0.25">
      <c r="B236" s="104" t="s">
        <v>98</v>
      </c>
      <c r="C236" s="104"/>
      <c r="D236" s="104"/>
      <c r="E236" s="104"/>
      <c r="F236" s="104"/>
    </row>
    <row r="237" spans="2:6" ht="15" customHeight="1" x14ac:dyDescent="0.25">
      <c r="B237" s="7"/>
      <c r="C237" s="7"/>
      <c r="D237" s="7"/>
      <c r="E237" s="32"/>
      <c r="F237" s="32"/>
    </row>
    <row r="238" spans="2:6" ht="30" customHeight="1" x14ac:dyDescent="0.25">
      <c r="B238" s="115" t="s">
        <v>19</v>
      </c>
      <c r="C238" s="116"/>
      <c r="D238" s="117"/>
      <c r="E238" s="66" t="s">
        <v>1</v>
      </c>
      <c r="F238" s="66" t="s">
        <v>121</v>
      </c>
    </row>
    <row r="239" spans="2:6" ht="20.100000000000001" customHeight="1" x14ac:dyDescent="0.25">
      <c r="B239" s="2" t="s">
        <v>0</v>
      </c>
      <c r="C239" s="113" t="s">
        <v>119</v>
      </c>
      <c r="D239" s="114"/>
      <c r="E239" s="68">
        <f>SUM(E60+E80+E93+E107+E131+E144+E157+E177)</f>
        <v>170000</v>
      </c>
      <c r="F239" s="68">
        <f>SUM(F60+F80+F93+F107+F131+F144+F157+F177)</f>
        <v>392000</v>
      </c>
    </row>
    <row r="240" spans="2:6" ht="20.100000000000001" customHeight="1" x14ac:dyDescent="0.25">
      <c r="B240" s="2" t="s">
        <v>2</v>
      </c>
      <c r="C240" s="113" t="s">
        <v>8</v>
      </c>
      <c r="D240" s="114"/>
      <c r="E240" s="68">
        <f>SUM(E48+E54+E74+E81+E139+E145+E188+E197)</f>
        <v>990000</v>
      </c>
      <c r="F240" s="68">
        <f>SUM(F48+F54+F74+F81+F139+F145+F188+F197)</f>
        <v>1058750</v>
      </c>
    </row>
    <row r="241" spans="2:6" ht="20.100000000000001" customHeight="1" x14ac:dyDescent="0.25">
      <c r="B241" s="2" t="s">
        <v>3</v>
      </c>
      <c r="C241" s="113" t="s">
        <v>30</v>
      </c>
      <c r="D241" s="114"/>
      <c r="E241" s="68">
        <f>SUM(E87+E114+E120+E125+E137+E196)</f>
        <v>375000</v>
      </c>
      <c r="F241" s="68">
        <f>SUM(F87+F114+F120+F125+F137+F196)</f>
        <v>629500</v>
      </c>
    </row>
    <row r="242" spans="2:6" ht="20.100000000000001" customHeight="1" x14ac:dyDescent="0.25">
      <c r="B242" s="2" t="s">
        <v>6</v>
      </c>
      <c r="C242" s="113" t="s">
        <v>10</v>
      </c>
      <c r="D242" s="114"/>
      <c r="E242" s="68">
        <f>SUM(E49+E55+E152+E183)</f>
        <v>246000</v>
      </c>
      <c r="F242" s="68">
        <f>SUM(F49+F55+F152+F183)</f>
        <v>246000</v>
      </c>
    </row>
    <row r="243" spans="2:6" ht="20.100000000000001" customHeight="1" x14ac:dyDescent="0.25">
      <c r="B243" s="2" t="s">
        <v>7</v>
      </c>
      <c r="C243" s="113" t="s">
        <v>11</v>
      </c>
      <c r="D243" s="114"/>
      <c r="E243" s="68">
        <f>SUM(E82+E178+E189)</f>
        <v>2995000</v>
      </c>
      <c r="F243" s="68">
        <f>SUM(F82+F178+F189)</f>
        <v>3195000</v>
      </c>
    </row>
    <row r="244" spans="2:6" ht="20.100000000000001" customHeight="1" x14ac:dyDescent="0.25">
      <c r="B244" s="2" t="s">
        <v>9</v>
      </c>
      <c r="C244" s="113" t="s">
        <v>20</v>
      </c>
      <c r="D244" s="114"/>
      <c r="E244" s="68">
        <f>SUM(E66)</f>
        <v>40000</v>
      </c>
      <c r="F244" s="68">
        <f>SUM(F66)</f>
        <v>0</v>
      </c>
    </row>
    <row r="245" spans="2:6" ht="20.100000000000001" customHeight="1" x14ac:dyDescent="0.25">
      <c r="B245" s="2" t="s">
        <v>143</v>
      </c>
      <c r="C245" s="123" t="s">
        <v>144</v>
      </c>
      <c r="D245" s="124"/>
      <c r="E245" s="68">
        <f>SUM(E67+E99+E119+E138)</f>
        <v>0</v>
      </c>
      <c r="F245" s="68">
        <f>SUM(F67+F99+F119+F138)</f>
        <v>264500</v>
      </c>
    </row>
    <row r="246" spans="2:6" ht="20.100000000000001" customHeight="1" x14ac:dyDescent="0.25">
      <c r="B246" s="107" t="s">
        <v>4</v>
      </c>
      <c r="C246" s="108"/>
      <c r="D246" s="109"/>
      <c r="E246" s="69">
        <f>SUM(E239:E245)</f>
        <v>4816000</v>
      </c>
      <c r="F246" s="69">
        <f>SUM(F239:F245)</f>
        <v>5785750</v>
      </c>
    </row>
    <row r="248" spans="2:6" ht="30" customHeight="1" x14ac:dyDescent="0.25">
      <c r="B248" s="98" t="s">
        <v>145</v>
      </c>
      <c r="C248" s="98"/>
      <c r="D248" s="98"/>
      <c r="E248" s="98"/>
      <c r="F248" s="98"/>
    </row>
    <row r="249" spans="2:6" x14ac:dyDescent="0.25">
      <c r="B249" s="98"/>
      <c r="C249" s="98"/>
      <c r="D249" s="98"/>
      <c r="E249" s="98"/>
      <c r="F249" s="98"/>
    </row>
    <row r="250" spans="2:6" ht="42" customHeight="1" x14ac:dyDescent="0.25">
      <c r="B250" s="98" t="s">
        <v>128</v>
      </c>
      <c r="C250" s="98"/>
      <c r="D250" s="98"/>
      <c r="E250" s="98"/>
      <c r="F250" s="98"/>
    </row>
    <row r="251" spans="2:6" x14ac:dyDescent="0.25">
      <c r="B251" s="121" t="s">
        <v>13</v>
      </c>
      <c r="C251" s="121"/>
      <c r="D251" s="121"/>
      <c r="E251" s="121"/>
      <c r="F251" s="121"/>
    </row>
    <row r="252" spans="2:6" x14ac:dyDescent="0.25">
      <c r="B252" s="121" t="s">
        <v>14</v>
      </c>
      <c r="C252" s="121"/>
      <c r="D252" s="121"/>
      <c r="E252" s="121"/>
      <c r="F252" s="121"/>
    </row>
    <row r="253" spans="2:6" x14ac:dyDescent="0.25">
      <c r="B253" s="121" t="s">
        <v>15</v>
      </c>
      <c r="C253" s="121"/>
      <c r="D253" s="121"/>
      <c r="E253" s="121"/>
      <c r="F253" s="121"/>
    </row>
    <row r="254" spans="2:6" x14ac:dyDescent="0.25">
      <c r="B254" s="121" t="s">
        <v>16</v>
      </c>
      <c r="C254" s="121"/>
      <c r="D254" s="121"/>
      <c r="E254" s="121"/>
      <c r="F254" s="121"/>
    </row>
    <row r="255" spans="2:6" x14ac:dyDescent="0.25">
      <c r="B255" s="57"/>
      <c r="C255" s="57"/>
      <c r="D255" s="57"/>
      <c r="E255" s="57"/>
      <c r="F255" s="57"/>
    </row>
    <row r="256" spans="2:6" x14ac:dyDescent="0.25">
      <c r="B256" s="98" t="s">
        <v>146</v>
      </c>
      <c r="C256" s="98"/>
      <c r="D256" s="98"/>
      <c r="E256" s="98"/>
      <c r="F256" s="98"/>
    </row>
    <row r="257" spans="2:6" x14ac:dyDescent="0.25">
      <c r="B257" s="98" t="s">
        <v>147</v>
      </c>
      <c r="C257" s="98"/>
      <c r="D257" s="98"/>
      <c r="E257" s="98"/>
      <c r="F257" s="98"/>
    </row>
    <row r="258" spans="2:6" x14ac:dyDescent="0.25">
      <c r="B258" s="98" t="s">
        <v>148</v>
      </c>
      <c r="C258" s="98"/>
      <c r="D258" s="98"/>
      <c r="E258" s="98"/>
      <c r="F258" s="98"/>
    </row>
    <row r="259" spans="2:6" x14ac:dyDescent="0.25">
      <c r="B259" s="120" t="s">
        <v>96</v>
      </c>
      <c r="C259" s="120"/>
      <c r="D259" s="120"/>
      <c r="E259" s="120"/>
      <c r="F259" s="120"/>
    </row>
    <row r="260" spans="2:6" x14ac:dyDescent="0.25">
      <c r="B260" s="120" t="s">
        <v>97</v>
      </c>
      <c r="C260" s="120"/>
      <c r="D260" s="120"/>
      <c r="E260" s="120"/>
      <c r="F260" s="120"/>
    </row>
  </sheetData>
  <mergeCells count="182">
    <mergeCell ref="B99:B100"/>
    <mergeCell ref="C99:C100"/>
    <mergeCell ref="D99:D100"/>
    <mergeCell ref="E99:E100"/>
    <mergeCell ref="F99:F100"/>
    <mergeCell ref="C135:D135"/>
    <mergeCell ref="F125:F126"/>
    <mergeCell ref="E93:E94"/>
    <mergeCell ref="C93:C94"/>
    <mergeCell ref="D93:D94"/>
    <mergeCell ref="C177:C178"/>
    <mergeCell ref="E125:E126"/>
    <mergeCell ref="E131:E132"/>
    <mergeCell ref="C144:C145"/>
    <mergeCell ref="F93:F94"/>
    <mergeCell ref="C97:D97"/>
    <mergeCell ref="C98:D98"/>
    <mergeCell ref="C195:D195"/>
    <mergeCell ref="C176:D176"/>
    <mergeCell ref="B173:D173"/>
    <mergeCell ref="C188:C189"/>
    <mergeCell ref="B192:D192"/>
    <mergeCell ref="C175:D175"/>
    <mergeCell ref="C155:D155"/>
    <mergeCell ref="C156:D156"/>
    <mergeCell ref="C142:D142"/>
    <mergeCell ref="C143:D143"/>
    <mergeCell ref="D131:D132"/>
    <mergeCell ref="C187:D187"/>
    <mergeCell ref="B148:D148"/>
    <mergeCell ref="C166:D166"/>
    <mergeCell ref="C150:D150"/>
    <mergeCell ref="C113:D113"/>
    <mergeCell ref="C186:D186"/>
    <mergeCell ref="C182:D182"/>
    <mergeCell ref="C194:D194"/>
    <mergeCell ref="C47:D47"/>
    <mergeCell ref="C118:D118"/>
    <mergeCell ref="C124:D124"/>
    <mergeCell ref="C52:D52"/>
    <mergeCell ref="C53:D53"/>
    <mergeCell ref="B54:B55"/>
    <mergeCell ref="C54:C55"/>
    <mergeCell ref="C58:D58"/>
    <mergeCell ref="C59:D59"/>
    <mergeCell ref="B60:B61"/>
    <mergeCell ref="C60:C61"/>
    <mergeCell ref="D60:D61"/>
    <mergeCell ref="C64:D64"/>
    <mergeCell ref="C72:D72"/>
    <mergeCell ref="C78:D78"/>
    <mergeCell ref="B74:B75"/>
    <mergeCell ref="B76:F76"/>
    <mergeCell ref="B108:F108"/>
    <mergeCell ref="F60:F61"/>
    <mergeCell ref="E60:E61"/>
    <mergeCell ref="E74:E75"/>
    <mergeCell ref="C74:C75"/>
    <mergeCell ref="B110:D110"/>
    <mergeCell ref="F74:F75"/>
    <mergeCell ref="B208:F208"/>
    <mergeCell ref="C205:D205"/>
    <mergeCell ref="C181:D181"/>
    <mergeCell ref="C203:F203"/>
    <mergeCell ref="C151:D151"/>
    <mergeCell ref="C73:D73"/>
    <mergeCell ref="C170:F170"/>
    <mergeCell ref="C164:F164"/>
    <mergeCell ref="C85:D85"/>
    <mergeCell ref="C86:D86"/>
    <mergeCell ref="B87:B88"/>
    <mergeCell ref="C87:C88"/>
    <mergeCell ref="D87:D88"/>
    <mergeCell ref="F87:F88"/>
    <mergeCell ref="F131:F132"/>
    <mergeCell ref="C136:D136"/>
    <mergeCell ref="C137:C139"/>
    <mergeCell ref="B127:F127"/>
    <mergeCell ref="C105:D105"/>
    <mergeCell ref="C125:C126"/>
    <mergeCell ref="C117:D117"/>
    <mergeCell ref="D74:D75"/>
    <mergeCell ref="C196:C197"/>
    <mergeCell ref="C131:C132"/>
    <mergeCell ref="C215:D215"/>
    <mergeCell ref="B221:D221"/>
    <mergeCell ref="C245:D245"/>
    <mergeCell ref="C39:D39"/>
    <mergeCell ref="B70:D70"/>
    <mergeCell ref="B44:D44"/>
    <mergeCell ref="B125:B126"/>
    <mergeCell ref="C130:D130"/>
    <mergeCell ref="C65:D65"/>
    <mergeCell ref="B66:B67"/>
    <mergeCell ref="C66:C67"/>
    <mergeCell ref="C112:D112"/>
    <mergeCell ref="D125:D126"/>
    <mergeCell ref="C106:D106"/>
    <mergeCell ref="B103:D103"/>
    <mergeCell ref="B48:B49"/>
    <mergeCell ref="C123:D123"/>
    <mergeCell ref="B121:F121"/>
    <mergeCell ref="E87:E88"/>
    <mergeCell ref="C80:C82"/>
    <mergeCell ref="C119:C120"/>
    <mergeCell ref="C91:D91"/>
    <mergeCell ref="C92:D92"/>
    <mergeCell ref="B93:B94"/>
    <mergeCell ref="C216:D216"/>
    <mergeCell ref="C217:D217"/>
    <mergeCell ref="B260:F260"/>
    <mergeCell ref="B251:F251"/>
    <mergeCell ref="B252:F252"/>
    <mergeCell ref="B253:F253"/>
    <mergeCell ref="B254:F254"/>
    <mergeCell ref="B256:F256"/>
    <mergeCell ref="B257:F257"/>
    <mergeCell ref="B258:F258"/>
    <mergeCell ref="B259:F259"/>
    <mergeCell ref="C229:D229"/>
    <mergeCell ref="C230:D230"/>
    <mergeCell ref="C231:D231"/>
    <mergeCell ref="C226:D226"/>
    <mergeCell ref="C227:D227"/>
    <mergeCell ref="C228:D228"/>
    <mergeCell ref="B27:F27"/>
    <mergeCell ref="B13:F13"/>
    <mergeCell ref="B249:F249"/>
    <mergeCell ref="B250:F250"/>
    <mergeCell ref="B236:F236"/>
    <mergeCell ref="B248:F248"/>
    <mergeCell ref="C232:D232"/>
    <mergeCell ref="B233:D233"/>
    <mergeCell ref="C223:D223"/>
    <mergeCell ref="B246:D246"/>
    <mergeCell ref="B210:F210"/>
    <mergeCell ref="C225:D225"/>
    <mergeCell ref="C212:D212"/>
    <mergeCell ref="B218:D218"/>
    <mergeCell ref="C224:D224"/>
    <mergeCell ref="C244:D244"/>
    <mergeCell ref="C239:D239"/>
    <mergeCell ref="B238:D238"/>
    <mergeCell ref="C240:D240"/>
    <mergeCell ref="C241:D241"/>
    <mergeCell ref="C242:D242"/>
    <mergeCell ref="C243:D243"/>
    <mergeCell ref="C213:D213"/>
    <mergeCell ref="C214:D214"/>
    <mergeCell ref="B1:F1"/>
    <mergeCell ref="B5:F5"/>
    <mergeCell ref="B6:F6"/>
    <mergeCell ref="B7:F7"/>
    <mergeCell ref="B8:F8"/>
    <mergeCell ref="B9:F9"/>
    <mergeCell ref="B10:F10"/>
    <mergeCell ref="B11:F11"/>
    <mergeCell ref="B12:F12"/>
    <mergeCell ref="B14:F14"/>
    <mergeCell ref="B15:F15"/>
    <mergeCell ref="B16:F16"/>
    <mergeCell ref="B17:F17"/>
    <mergeCell ref="B18:F18"/>
    <mergeCell ref="B81:B82"/>
    <mergeCell ref="C37:F37"/>
    <mergeCell ref="B41:F41"/>
    <mergeCell ref="C79:D79"/>
    <mergeCell ref="B28:F28"/>
    <mergeCell ref="B29:F29"/>
    <mergeCell ref="B30:F30"/>
    <mergeCell ref="B31:F31"/>
    <mergeCell ref="B33:D33"/>
    <mergeCell ref="B34:F34"/>
    <mergeCell ref="C46:D46"/>
    <mergeCell ref="C48:C49"/>
    <mergeCell ref="C42:F42"/>
    <mergeCell ref="B19:F19"/>
    <mergeCell ref="B20:F20"/>
    <mergeCell ref="B21:F21"/>
    <mergeCell ref="B22:F22"/>
    <mergeCell ref="B23:F23"/>
    <mergeCell ref="B26:F26"/>
  </mergeCells>
  <pageMargins left="0.70866141732283472" right="0.31496062992125984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Mato</dc:creator>
  <cp:lastModifiedBy>Marina Siprak</cp:lastModifiedBy>
  <cp:lastPrinted>2024-05-02T11:40:17Z</cp:lastPrinted>
  <dcterms:created xsi:type="dcterms:W3CDTF">2020-11-24T20:22:12Z</dcterms:created>
  <dcterms:modified xsi:type="dcterms:W3CDTF">2024-05-03T07:13:10Z</dcterms:modified>
</cp:coreProperties>
</file>