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30. SJEDNICA - 09.07.2020\8.) I ID PRORAČUNA 2020\D) I. IZMJENE PROGRAMA ODRŽAVANJA KOM.INFRA\"/>
    </mc:Choice>
  </mc:AlternateContent>
  <bookViews>
    <workbookView xWindow="-120" yWindow="-120" windowWidth="28110" windowHeight="16440"/>
  </bookViews>
  <sheets>
    <sheet name="Lis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9" i="1" l="1"/>
  <c r="H108" i="1"/>
  <c r="H107" i="1"/>
  <c r="H106" i="1"/>
  <c r="H105" i="1"/>
  <c r="H104" i="1"/>
  <c r="G109" i="1"/>
  <c r="H100" i="1"/>
  <c r="H99" i="1"/>
  <c r="H98" i="1"/>
  <c r="H97" i="1"/>
  <c r="H96" i="1"/>
  <c r="H91" i="1"/>
  <c r="H90" i="1"/>
  <c r="G91" i="1"/>
  <c r="H87" i="1"/>
  <c r="H86" i="1"/>
  <c r="G87" i="1"/>
  <c r="H83" i="1"/>
  <c r="H82" i="1"/>
  <c r="H81" i="1"/>
  <c r="H80" i="1"/>
  <c r="H79" i="1"/>
  <c r="H78" i="1"/>
  <c r="H77" i="1"/>
  <c r="H76" i="1"/>
  <c r="G83" i="1"/>
  <c r="H73" i="1"/>
  <c r="H72" i="1"/>
  <c r="G73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G69" i="1"/>
  <c r="H46" i="1"/>
  <c r="H45" i="1"/>
  <c r="H44" i="1"/>
  <c r="G46" i="1"/>
  <c r="H41" i="1"/>
  <c r="H40" i="1"/>
  <c r="H39" i="1"/>
  <c r="H38" i="1"/>
  <c r="G41" i="1"/>
  <c r="H35" i="1"/>
  <c r="H34" i="1"/>
  <c r="H33" i="1"/>
  <c r="G35" i="1"/>
  <c r="H30" i="1"/>
  <c r="H29" i="1"/>
  <c r="H28" i="1"/>
  <c r="H27" i="1"/>
  <c r="G30" i="1"/>
  <c r="H24" i="1"/>
  <c r="H23" i="1"/>
  <c r="H22" i="1"/>
  <c r="H21" i="1"/>
  <c r="H20" i="1"/>
  <c r="H19" i="1"/>
  <c r="H18" i="1"/>
  <c r="H17" i="1"/>
  <c r="H16" i="1"/>
  <c r="H13" i="1"/>
  <c r="H12" i="1"/>
  <c r="H11" i="1"/>
  <c r="H10" i="1"/>
  <c r="G24" i="1"/>
  <c r="G13" i="1"/>
  <c r="I108" i="1" l="1"/>
  <c r="I107" i="1"/>
  <c r="I30" i="1"/>
  <c r="I24" i="1"/>
  <c r="I13" i="1"/>
  <c r="I99" i="1"/>
  <c r="I83" i="1" l="1"/>
  <c r="I91" i="1" l="1"/>
  <c r="I87" i="1"/>
  <c r="I73" i="1"/>
  <c r="I41" i="1" l="1"/>
  <c r="I35" i="1" l="1"/>
  <c r="I106" i="1" s="1"/>
  <c r="I46" i="1" l="1"/>
  <c r="I104" i="1" s="1"/>
  <c r="I109" i="1" s="1"/>
  <c r="I69" i="1"/>
  <c r="I100" i="1" l="1"/>
</calcChain>
</file>

<file path=xl/sharedStrings.xml><?xml version="1.0" encoding="utf-8"?>
<sst xmlns="http://schemas.openxmlformats.org/spreadsheetml/2006/main" count="121" uniqueCount="108">
  <si>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</si>
  <si>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</si>
  <si>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</si>
  <si>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</si>
  <si>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</si>
  <si>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</si>
  <si>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</si>
  <si>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</si>
  <si>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</si>
  <si>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</si>
  <si>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</si>
  <si>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</si>
  <si>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</si>
  <si>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</si>
  <si>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</si>
  <si>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</si>
  <si>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</si>
  <si>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</si>
  <si>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</si>
  <si>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</si>
  <si>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</si>
  <si>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</si>
  <si>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</si>
  <si>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</si>
  <si>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</si>
  <si>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</si>
  <si>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</si>
  <si>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</si>
  <si>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</si>
  <si>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</si>
  <si>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</si>
  <si>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</si>
  <si>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</si>
  <si>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</si>
  <si>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</si>
  <si>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</si>
  <si>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</si>
  <si>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</si>
  <si>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</si>
  <si>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</si>
  <si>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</si>
  <si>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</si>
  <si>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</si>
  <si>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</si>
  <si>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</si>
  <si>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</si>
  <si>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</si>
  <si>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</si>
  <si>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</si>
  <si>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</si>
  <si>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</si>
  <si>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</si>
  <si>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</si>
  <si>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</si>
  <si>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</si>
  <si>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</si>
  <si>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</si>
  <si>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</si>
  <si>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</si>
  <si>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</si>
  <si>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</si>
  <si>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</si>
  <si>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</si>
  <si>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</si>
  <si>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</si>
  <si>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</si>
  <si>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</si>
  <si>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</si>
  <si>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</si>
  <si>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</si>
  <si>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</si>
  <si>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</si>
  <si>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Usluga čišćenja i održavanja gradske imovine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</si>
  <si>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</si>
  <si>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</si>
  <si>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</si>
  <si>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</si>
  <si>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</si>
  <si>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</si>
  <si>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IZVOR: Ostali prihodi za posebne namjene</t>
  </si>
  <si>
    <t>OSTALI PRIHODI ZA POSEBNE NAMJENE</t>
  </si>
  <si>
    <t>Kapitalni projekti: Asfaltiranje nerazvrstanih cesta</t>
  </si>
  <si>
    <t>IZVOR: Kapitalne pomoći</t>
  </si>
  <si>
    <t>Asfaltiranje nerzavrstanih  cesta</t>
  </si>
  <si>
    <t>Asfaltiranje nerazvrstanih cesta</t>
  </si>
  <si>
    <t>održavanja komunalne infrastrukture za 2020. godinu</t>
  </si>
  <si>
    <t>Javna rasvjeta Računi HEPa</t>
  </si>
  <si>
    <t>Aktivnost: Održavanje groblja</t>
  </si>
  <si>
    <t>Uređenje groblja</t>
  </si>
  <si>
    <t>Održavanje groblja</t>
  </si>
  <si>
    <t>IZVOR: Naknada za pridob. ener. min. sir. Rudna renta, Polozajna renta</t>
  </si>
  <si>
    <t>IZVOR: Prihodi od prodaje financijske imovine</t>
  </si>
  <si>
    <t>Aktivnost: Investicijsko održavanje gradske imovine</t>
  </si>
  <si>
    <t>Kapitalne potpore iz županijskog proračuna- društveni domovi</t>
  </si>
  <si>
    <t>Kapitalni projekti: Popravak krova na Gradskoj tržnici</t>
  </si>
  <si>
    <t>Popravak krova na Gradskoj tržnici</t>
  </si>
  <si>
    <t>NAKNADA - RUDNA RENTA, POLOŽAJNA RENTA…</t>
  </si>
  <si>
    <t>KAPITALNA POMOĆ</t>
  </si>
  <si>
    <t>Program održavanja komunalne infrastrukture za 2020. godinu sredstva koja će biti uprihodovana od komunalne naknade te po osnovi ostalih prihoda za posebne namjene, raspoređuju se kako slijedi na:</t>
  </si>
  <si>
    <t>I IZMJENE PROGRAMA</t>
  </si>
  <si>
    <t>IZVOR:  Prihodi od prodaje financijske imovine</t>
  </si>
  <si>
    <t>STARI IZNOS</t>
  </si>
  <si>
    <t>NOVI IZNOS</t>
  </si>
  <si>
    <t>PROMJENA</t>
  </si>
  <si>
    <t>PRIHODI OD PRODAJE  FINANCIJSKE IMOVINE</t>
  </si>
  <si>
    <t xml:space="preserve">I Izmjene Programa održavanja komunalne infrastrukture za 2020. godinu stupa na snagu prvog dana od dana objave u Službenom glasniku Grada Ivanić-Grada. </t>
  </si>
  <si>
    <t>Na temelju Zakona o komunalnom gospodarstvu (Narodne novine, broj 68/18, 110/18 i 32/20), članka 4. Odluke o komunalnoj naknadi (Službeni glasnik,broj 10/14) i članka 35. Statuta Grada Ivanić-Grada (Službeni glasnik, broj 02/14, 01/18 i 03/20), Gradsko vijeće Grada Ivanić-Grada na svojoj ____. sjednici održanoj dana _________2020. godine donijelo je sljedeći</t>
  </si>
  <si>
    <t>I. izmjenama Programa održavanja komunalne infrastrukture za 2020. godinu, sredstva koja će biti uprihodovana od komunalne naknade i po osnovi ostalih prihoda za posebne namjene raspoređuju se kako slijedi: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</si>
</sst>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20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/>
    <xf numFmtId="0" fontId="1" fillId="4" borderId="2" xfId="0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right" vertical="center" wrapText="1"/>
    </xf>
    <xf numFmtId="0" fontId="1" fillId="4" borderId="15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/>
    </xf>
    <xf numFmtId="4" fontId="1" fillId="0" borderId="17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0" xfId="0" applyNumberFormat="1" applyFont="1" applyFill="1" applyBorder="1" applyAlignment="1">
      <alignment horizontal="right"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4" fontId="1" fillId="3" borderId="3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" fontId="1" fillId="3" borderId="3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1" fillId="0" borderId="20" xfId="0" applyNumberFormat="1" applyFont="1" applyBorder="1" applyAlignment="1">
      <alignment horizontal="right" vertical="center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5" xfId="0" applyFont="1" applyFill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1" fillId="0" borderId="2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17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4" fontId="1" fillId="0" borderId="17" xfId="0" applyNumberFormat="1" applyFont="1" applyFill="1" applyBorder="1" applyAlignment="1">
      <alignment vertical="center"/>
    </xf>
    <xf numFmtId="4" fontId="1" fillId="0" borderId="4" xfId="0" applyNumberFormat="1" applyFont="1" applyFill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2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4" fontId="1" fillId="0" borderId="16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4" fontId="1" fillId="0" borderId="6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vertical="center"/>
    </xf>
    <xf numFmtId="4" fontId="1" fillId="0" borderId="6" xfId="0" applyNumberFormat="1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 wrapText="1"/>
    </xf>
    <xf numFmtId="4" fontId="1" fillId="0" borderId="10" xfId="0" applyNumberFormat="1" applyFont="1" applyFill="1" applyBorder="1" applyAlignment="1">
      <alignment vertical="center" wrapText="1"/>
    </xf>
    <xf numFmtId="2" fontId="1" fillId="0" borderId="11" xfId="0" applyNumberFormat="1" applyFont="1" applyFill="1" applyBorder="1" applyAlignment="1">
      <alignment vertical="center"/>
    </xf>
    <xf numFmtId="2" fontId="1" fillId="2" borderId="3" xfId="0" applyNumberFormat="1" applyFont="1" applyFill="1" applyBorder="1" applyAlignment="1">
      <alignment vertical="center"/>
    </xf>
    <xf numFmtId="4" fontId="1" fillId="2" borderId="11" xfId="0" applyNumberFormat="1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vertical="center"/>
    </xf>
    <xf numFmtId="4" fontId="1" fillId="0" borderId="21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 vertical="center"/>
    </xf>
    <xf numFmtId="4" fontId="1" fillId="0" borderId="22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4" borderId="15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vertical="distributed"/>
    </xf>
    <xf numFmtId="0" fontId="2" fillId="3" borderId="2" xfId="0" applyFont="1" applyFill="1" applyBorder="1" applyAlignment="1">
      <alignment vertical="distributed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justify" vertical="center" wrapText="1"/>
    </xf>
    <xf numFmtId="0" fontId="2" fillId="3" borderId="2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Normal" xfId="1"/>
    <cellStyle name="Normalno" xfId="0" builtinId="0"/>
    <cellStyle name="Normalno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view="pageBreakPreview" topLeftCell="A106" zoomScaleNormal="90" zoomScaleSheetLayoutView="100" zoomScalePageLayoutView="90" workbookViewId="0">
      <selection activeCell="A5" sqref="A5:I5"/>
    </sheetView>
  </sheetViews>
  <sheetFormatPr defaultRowHeight="15" x14ac:dyDescent="0.25"/>
  <cols>
    <col min="1" max="1" width="47.7109375" style="4" customWidth="1"/>
    <col min="2" max="2" width="0.7109375" style="4" hidden="1" customWidth="1"/>
    <col min="3" max="3" width="9" style="4" hidden="1" customWidth="1"/>
    <col min="4" max="4" width="23.5703125" style="4" hidden="1" customWidth="1"/>
    <col min="5" max="5" width="6" style="4" customWidth="1"/>
    <col min="6" max="6" width="3.5703125" style="4" customWidth="1"/>
    <col min="7" max="7" width="14.28515625" style="39" customWidth="1"/>
    <col min="8" max="8" width="13.5703125" style="4" customWidth="1"/>
    <col min="9" max="9" width="13.7109375" style="4" bestFit="1" customWidth="1"/>
    <col min="10" max="10" width="16" customWidth="1"/>
  </cols>
  <sheetData>
    <row r="1" spans="1:10" ht="67.5" customHeight="1" x14ac:dyDescent="0.25">
      <c r="A1" s="118" t="s">
        <v>106</v>
      </c>
      <c r="B1" s="118"/>
      <c r="C1" s="118"/>
      <c r="D1" s="118"/>
      <c r="E1" s="118"/>
      <c r="F1" s="118"/>
      <c r="G1" s="118"/>
      <c r="H1" s="118"/>
      <c r="I1" s="118"/>
    </row>
    <row r="2" spans="1:10" ht="22.5" customHeight="1" x14ac:dyDescent="0.25">
      <c r="A2" s="104" t="s">
        <v>99</v>
      </c>
      <c r="B2" s="104"/>
      <c r="C2" s="104"/>
      <c r="D2" s="104"/>
      <c r="E2" s="104"/>
      <c r="F2" s="104"/>
      <c r="G2" s="104"/>
      <c r="H2" s="104"/>
      <c r="I2" s="104"/>
    </row>
    <row r="3" spans="1:10" ht="22.5" customHeight="1" x14ac:dyDescent="0.25">
      <c r="A3" s="119" t="s">
        <v>85</v>
      </c>
      <c r="B3" s="119"/>
      <c r="C3" s="119"/>
      <c r="D3" s="119"/>
      <c r="E3" s="119"/>
      <c r="F3" s="119"/>
      <c r="G3" s="119"/>
      <c r="H3" s="119"/>
      <c r="I3" s="119"/>
    </row>
    <row r="4" spans="1:10" ht="25.5" customHeight="1" x14ac:dyDescent="0.25">
      <c r="A4" s="115" t="s">
        <v>0</v>
      </c>
      <c r="B4" s="115"/>
      <c r="C4" s="115"/>
      <c r="D4" s="115"/>
      <c r="E4" s="115"/>
      <c r="F4" s="115"/>
      <c r="G4" s="115"/>
      <c r="H4" s="115"/>
      <c r="I4" s="115"/>
    </row>
    <row r="5" spans="1:10" ht="70.5" customHeight="1" x14ac:dyDescent="0.25">
      <c r="A5" s="118" t="s">
        <v>107</v>
      </c>
      <c r="B5" s="118"/>
      <c r="C5" s="118"/>
      <c r="D5" s="118"/>
      <c r="E5" s="118"/>
      <c r="F5" s="118"/>
      <c r="G5" s="118"/>
      <c r="H5" s="118"/>
      <c r="I5" s="118"/>
    </row>
    <row r="6" spans="1:10" ht="19.5" customHeight="1" x14ac:dyDescent="0.25">
      <c r="A6" s="2"/>
      <c r="B6" s="2"/>
      <c r="C6" s="2"/>
      <c r="D6" s="2"/>
      <c r="E6" s="2"/>
      <c r="F6" s="2"/>
      <c r="H6" s="2"/>
    </row>
    <row r="7" spans="1:10" ht="19.5" customHeight="1" x14ac:dyDescent="0.25">
      <c r="A7" s="109" t="s">
        <v>14</v>
      </c>
      <c r="B7" s="110"/>
      <c r="C7" s="110"/>
      <c r="D7" s="110"/>
      <c r="E7" s="110"/>
      <c r="F7" s="53"/>
      <c r="G7" s="62" t="s">
        <v>101</v>
      </c>
      <c r="H7" s="22" t="s">
        <v>103</v>
      </c>
      <c r="I7" s="23" t="s">
        <v>102</v>
      </c>
    </row>
    <row r="8" spans="1:10" ht="18.75" customHeight="1" x14ac:dyDescent="0.25">
      <c r="A8" s="113" t="s">
        <v>21</v>
      </c>
      <c r="B8" s="114"/>
      <c r="C8" s="114"/>
      <c r="D8" s="114"/>
      <c r="E8" s="24"/>
      <c r="F8" s="24"/>
      <c r="G8" s="57"/>
      <c r="H8" s="24"/>
      <c r="I8" s="25"/>
    </row>
    <row r="9" spans="1:10" ht="23.25" customHeight="1" x14ac:dyDescent="0.25">
      <c r="A9" s="11" t="s">
        <v>30</v>
      </c>
      <c r="B9" s="8"/>
      <c r="C9" s="8"/>
      <c r="D9" s="8"/>
      <c r="E9" s="9"/>
      <c r="F9" s="9"/>
      <c r="G9" s="58"/>
      <c r="H9" s="9"/>
      <c r="I9" s="12"/>
      <c r="J9" s="1"/>
    </row>
    <row r="10" spans="1:10" ht="16.5" customHeight="1" x14ac:dyDescent="0.25">
      <c r="A10" s="94" t="s">
        <v>86</v>
      </c>
      <c r="B10" s="95"/>
      <c r="C10" s="95"/>
      <c r="D10" s="95"/>
      <c r="E10" s="95"/>
      <c r="F10" s="40"/>
      <c r="G10" s="60">
        <v>450000</v>
      </c>
      <c r="H10" s="66">
        <f>SUM(I10-G10)</f>
        <v>0</v>
      </c>
      <c r="I10" s="41">
        <v>450000</v>
      </c>
      <c r="J10" s="42"/>
    </row>
    <row r="11" spans="1:10" ht="17.25" customHeight="1" x14ac:dyDescent="0.25">
      <c r="A11" s="102" t="s">
        <v>34</v>
      </c>
      <c r="B11" s="103"/>
      <c r="C11" s="103"/>
      <c r="D11" s="103"/>
      <c r="E11" s="103"/>
      <c r="F11" s="43"/>
      <c r="G11" s="13">
        <v>150000</v>
      </c>
      <c r="H11" s="44">
        <f>SUM(I11-G11)</f>
        <v>0</v>
      </c>
      <c r="I11" s="45">
        <v>150000</v>
      </c>
      <c r="J11" s="42"/>
    </row>
    <row r="12" spans="1:10" ht="22.5" customHeight="1" x14ac:dyDescent="0.25">
      <c r="A12" s="94" t="s">
        <v>35</v>
      </c>
      <c r="B12" s="95"/>
      <c r="C12" s="95"/>
      <c r="D12" s="95"/>
      <c r="E12" s="95"/>
      <c r="F12" s="46"/>
      <c r="G12" s="61">
        <v>100000</v>
      </c>
      <c r="H12" s="44">
        <f>SUM(I12-G12)</f>
        <v>0</v>
      </c>
      <c r="I12" s="47">
        <v>100000</v>
      </c>
      <c r="J12" s="42"/>
    </row>
    <row r="13" spans="1:10" x14ac:dyDescent="0.25">
      <c r="A13" s="96" t="s">
        <v>16</v>
      </c>
      <c r="B13" s="97"/>
      <c r="C13" s="97"/>
      <c r="D13" s="97"/>
      <c r="E13" s="97"/>
      <c r="F13" s="38"/>
      <c r="G13" s="16">
        <f>SUM(G10:G12)</f>
        <v>700000</v>
      </c>
      <c r="H13" s="19">
        <f>SUM(I13-G13)</f>
        <v>0</v>
      </c>
      <c r="I13" s="16">
        <f>SUM(I10:I12)</f>
        <v>700000</v>
      </c>
      <c r="J13" s="1"/>
    </row>
    <row r="14" spans="1:10" s="7" customFormat="1" ht="18.75" customHeight="1" x14ac:dyDescent="0.25">
      <c r="A14" s="107" t="s">
        <v>22</v>
      </c>
      <c r="B14" s="108"/>
      <c r="C14" s="108"/>
      <c r="D14" s="108"/>
      <c r="E14" s="108"/>
      <c r="F14" s="20"/>
      <c r="G14" s="54"/>
      <c r="H14" s="21"/>
      <c r="I14" s="18"/>
      <c r="J14" s="1"/>
    </row>
    <row r="15" spans="1:10" ht="21.75" customHeight="1" x14ac:dyDescent="0.25">
      <c r="A15" s="11" t="s">
        <v>30</v>
      </c>
      <c r="B15" s="8"/>
      <c r="C15" s="8"/>
      <c r="D15" s="8"/>
      <c r="E15" s="9"/>
      <c r="F15" s="9"/>
      <c r="G15" s="58"/>
      <c r="H15" s="9"/>
      <c r="I15" s="12"/>
      <c r="J15" s="1"/>
    </row>
    <row r="16" spans="1:10" s="7" customFormat="1" ht="16.5" customHeight="1" x14ac:dyDescent="0.25">
      <c r="A16" s="102" t="s">
        <v>36</v>
      </c>
      <c r="B16" s="103"/>
      <c r="C16" s="103"/>
      <c r="D16" s="103"/>
      <c r="E16" s="103"/>
      <c r="F16" s="48"/>
      <c r="G16" s="63">
        <v>250000</v>
      </c>
      <c r="H16" s="68">
        <f>SUM(I16-G16)</f>
        <v>-100000</v>
      </c>
      <c r="I16" s="49">
        <v>150000</v>
      </c>
      <c r="J16" s="42"/>
    </row>
    <row r="17" spans="1:10" ht="16.5" customHeight="1" x14ac:dyDescent="0.25">
      <c r="A17" s="102" t="s">
        <v>33</v>
      </c>
      <c r="B17" s="103"/>
      <c r="C17" s="103"/>
      <c r="D17" s="103"/>
      <c r="E17" s="103"/>
      <c r="F17" s="43"/>
      <c r="G17" s="64">
        <v>230000</v>
      </c>
      <c r="H17" s="68">
        <f>SUM(I17-G17)</f>
        <v>-150000</v>
      </c>
      <c r="I17" s="50">
        <v>80000</v>
      </c>
      <c r="J17" s="42"/>
    </row>
    <row r="18" spans="1:10" ht="16.5" customHeight="1" x14ac:dyDescent="0.25">
      <c r="A18" s="102" t="s">
        <v>37</v>
      </c>
      <c r="B18" s="103"/>
      <c r="C18" s="103"/>
      <c r="D18" s="103"/>
      <c r="E18" s="103"/>
      <c r="F18" s="43"/>
      <c r="G18" s="65">
        <v>400000</v>
      </c>
      <c r="H18" s="69">
        <f>SUM(I18-G18)</f>
        <v>-150000</v>
      </c>
      <c r="I18" s="51">
        <v>250000</v>
      </c>
      <c r="J18" s="42"/>
    </row>
    <row r="19" spans="1:10" ht="20.25" customHeight="1" x14ac:dyDescent="0.25">
      <c r="A19" s="102" t="s">
        <v>38</v>
      </c>
      <c r="B19" s="103"/>
      <c r="C19" s="103"/>
      <c r="D19" s="103"/>
      <c r="E19" s="103"/>
      <c r="F19" s="43"/>
      <c r="G19" s="65">
        <v>600000</v>
      </c>
      <c r="H19" s="69">
        <f>SUM(I19-G19)</f>
        <v>-100000</v>
      </c>
      <c r="I19" s="51">
        <v>500000</v>
      </c>
      <c r="J19" s="42"/>
    </row>
    <row r="20" spans="1:10" ht="18.75" customHeight="1" x14ac:dyDescent="0.25">
      <c r="A20" s="94" t="s">
        <v>39</v>
      </c>
      <c r="B20" s="95"/>
      <c r="C20" s="95"/>
      <c r="D20" s="95"/>
      <c r="E20" s="95"/>
      <c r="F20" s="46"/>
      <c r="G20" s="65">
        <v>25000</v>
      </c>
      <c r="H20" s="44">
        <f t="shared" ref="H20:H24" si="0">SUM(I20-G20)</f>
        <v>0</v>
      </c>
      <c r="I20" s="51">
        <v>25000</v>
      </c>
      <c r="J20" s="42"/>
    </row>
    <row r="21" spans="1:10" s="7" customFormat="1" ht="18.75" customHeight="1" x14ac:dyDescent="0.25">
      <c r="A21" s="94" t="s">
        <v>40</v>
      </c>
      <c r="B21" s="95"/>
      <c r="C21" s="95"/>
      <c r="D21" s="95"/>
      <c r="E21" s="95"/>
      <c r="F21" s="46"/>
      <c r="G21" s="65">
        <v>200000</v>
      </c>
      <c r="H21" s="44">
        <f t="shared" si="0"/>
        <v>-100000</v>
      </c>
      <c r="I21" s="51">
        <v>100000</v>
      </c>
      <c r="J21" s="42"/>
    </row>
    <row r="22" spans="1:10" s="7" customFormat="1" ht="18.75" customHeight="1" x14ac:dyDescent="0.25">
      <c r="A22" s="102" t="s">
        <v>41</v>
      </c>
      <c r="B22" s="103"/>
      <c r="C22" s="103"/>
      <c r="D22" s="103"/>
      <c r="E22" s="103"/>
      <c r="F22" s="43"/>
      <c r="G22" s="65">
        <v>80000</v>
      </c>
      <c r="H22" s="69">
        <f t="shared" si="0"/>
        <v>0</v>
      </c>
      <c r="I22" s="51">
        <v>80000</v>
      </c>
      <c r="J22" s="42"/>
    </row>
    <row r="23" spans="1:10" ht="19.5" customHeight="1" x14ac:dyDescent="0.25">
      <c r="A23" s="102" t="s">
        <v>84</v>
      </c>
      <c r="B23" s="103"/>
      <c r="C23" s="103"/>
      <c r="D23" s="103"/>
      <c r="E23" s="103"/>
      <c r="F23" s="43"/>
      <c r="G23" s="65">
        <v>300000</v>
      </c>
      <c r="H23" s="70">
        <f t="shared" si="0"/>
        <v>0</v>
      </c>
      <c r="I23" s="51">
        <v>300000</v>
      </c>
      <c r="J23" s="42"/>
    </row>
    <row r="24" spans="1:10" ht="18.75" customHeight="1" x14ac:dyDescent="0.25">
      <c r="A24" s="96" t="s">
        <v>17</v>
      </c>
      <c r="B24" s="97"/>
      <c r="C24" s="97"/>
      <c r="D24" s="97"/>
      <c r="E24" s="97"/>
      <c r="F24" s="38"/>
      <c r="G24" s="16">
        <f>SUM(G16:G23)</f>
        <v>2085000</v>
      </c>
      <c r="H24" s="15">
        <f t="shared" si="0"/>
        <v>-600000</v>
      </c>
      <c r="I24" s="16">
        <f>SUM(I16:I23)</f>
        <v>1485000</v>
      </c>
      <c r="J24" s="1"/>
    </row>
    <row r="25" spans="1:10" s="7" customFormat="1" ht="18.75" customHeight="1" x14ac:dyDescent="0.25">
      <c r="A25" s="107" t="s">
        <v>23</v>
      </c>
      <c r="B25" s="108"/>
      <c r="C25" s="108"/>
      <c r="D25" s="108"/>
      <c r="E25" s="108"/>
      <c r="F25" s="17"/>
      <c r="G25" s="55"/>
      <c r="H25" s="17"/>
      <c r="I25" s="18"/>
      <c r="J25" s="1"/>
    </row>
    <row r="26" spans="1:10" ht="18" customHeight="1" x14ac:dyDescent="0.25">
      <c r="A26" s="11" t="s">
        <v>30</v>
      </c>
      <c r="B26" s="8"/>
      <c r="C26" s="8"/>
      <c r="D26" s="8"/>
      <c r="E26" s="9"/>
      <c r="F26" s="9"/>
      <c r="G26" s="58"/>
      <c r="H26" s="9"/>
      <c r="I26" s="12"/>
      <c r="J26" s="1"/>
    </row>
    <row r="27" spans="1:10" ht="18.75" customHeight="1" x14ac:dyDescent="0.25">
      <c r="A27" s="94" t="s">
        <v>42</v>
      </c>
      <c r="B27" s="95"/>
      <c r="C27" s="95"/>
      <c r="D27" s="95"/>
      <c r="E27" s="95"/>
      <c r="F27" s="95"/>
      <c r="G27" s="60">
        <v>150000</v>
      </c>
      <c r="H27" s="44">
        <f t="shared" ref="H27:H30" si="1">SUM(I27-G27)</f>
        <v>0</v>
      </c>
      <c r="I27" s="41">
        <v>150000</v>
      </c>
      <c r="J27" s="42"/>
    </row>
    <row r="28" spans="1:10" ht="18.75" customHeight="1" x14ac:dyDescent="0.25">
      <c r="A28" s="94" t="s">
        <v>43</v>
      </c>
      <c r="B28" s="95"/>
      <c r="C28" s="95"/>
      <c r="D28" s="95"/>
      <c r="E28" s="95"/>
      <c r="F28" s="95"/>
      <c r="G28" s="13">
        <v>200000</v>
      </c>
      <c r="H28" s="44">
        <f t="shared" si="1"/>
        <v>0</v>
      </c>
      <c r="I28" s="45">
        <v>200000</v>
      </c>
      <c r="J28" s="42"/>
    </row>
    <row r="29" spans="1:10" s="7" customFormat="1" ht="18" customHeight="1" x14ac:dyDescent="0.25">
      <c r="A29" s="94" t="s">
        <v>44</v>
      </c>
      <c r="B29" s="95"/>
      <c r="C29" s="95"/>
      <c r="D29" s="95"/>
      <c r="E29" s="95"/>
      <c r="F29" s="95"/>
      <c r="G29" s="13">
        <v>2000000</v>
      </c>
      <c r="H29" s="44">
        <f t="shared" si="1"/>
        <v>-100000</v>
      </c>
      <c r="I29" s="45">
        <v>1900000</v>
      </c>
      <c r="J29" s="42"/>
    </row>
    <row r="30" spans="1:10" s="7" customFormat="1" ht="20.25" customHeight="1" x14ac:dyDescent="0.25">
      <c r="A30" s="96" t="s">
        <v>18</v>
      </c>
      <c r="B30" s="97"/>
      <c r="C30" s="97"/>
      <c r="D30" s="97"/>
      <c r="E30" s="97"/>
      <c r="F30" s="97"/>
      <c r="G30" s="16">
        <f>SUM(G27:G29)</f>
        <v>2350000</v>
      </c>
      <c r="H30" s="15">
        <f t="shared" si="1"/>
        <v>-100000</v>
      </c>
      <c r="I30" s="16">
        <f>SUM(I27:I29)</f>
        <v>2250000</v>
      </c>
      <c r="J30" s="1"/>
    </row>
    <row r="31" spans="1:10" s="7" customFormat="1" ht="17.25" customHeight="1" x14ac:dyDescent="0.25">
      <c r="A31" s="107" t="s">
        <v>31</v>
      </c>
      <c r="B31" s="108"/>
      <c r="C31" s="108"/>
      <c r="D31" s="108"/>
      <c r="E31" s="108"/>
      <c r="F31" s="17"/>
      <c r="G31" s="55"/>
      <c r="H31" s="17"/>
      <c r="I31" s="18"/>
      <c r="J31" s="1"/>
    </row>
    <row r="32" spans="1:10" ht="19.5" customHeight="1" x14ac:dyDescent="0.25">
      <c r="A32" s="11" t="s">
        <v>79</v>
      </c>
      <c r="B32" s="8"/>
      <c r="C32" s="8"/>
      <c r="D32" s="8"/>
      <c r="E32" s="9"/>
      <c r="F32" s="9"/>
      <c r="G32" s="58"/>
      <c r="H32" s="9"/>
      <c r="I32" s="12"/>
      <c r="J32" s="1"/>
    </row>
    <row r="33" spans="1:10" s="7" customFormat="1" ht="18" customHeight="1" x14ac:dyDescent="0.25">
      <c r="A33" s="94" t="s">
        <v>45</v>
      </c>
      <c r="B33" s="95"/>
      <c r="C33" s="95"/>
      <c r="D33" s="95"/>
      <c r="E33" s="95"/>
      <c r="F33" s="95"/>
      <c r="G33" s="13">
        <v>150000</v>
      </c>
      <c r="H33" s="67">
        <f t="shared" ref="H33:H35" si="2">SUM(I33-G33)</f>
        <v>0</v>
      </c>
      <c r="I33" s="45">
        <v>150000</v>
      </c>
      <c r="J33" s="42"/>
    </row>
    <row r="34" spans="1:10" ht="19.5" customHeight="1" x14ac:dyDescent="0.25">
      <c r="A34" s="94" t="s">
        <v>46</v>
      </c>
      <c r="B34" s="95"/>
      <c r="C34" s="95"/>
      <c r="D34" s="95"/>
      <c r="E34" s="95"/>
      <c r="F34" s="95"/>
      <c r="G34" s="13">
        <v>50000</v>
      </c>
      <c r="H34" s="71">
        <f t="shared" si="2"/>
        <v>0</v>
      </c>
      <c r="I34" s="45">
        <v>50000</v>
      </c>
      <c r="J34" s="42"/>
    </row>
    <row r="35" spans="1:10" ht="21.75" customHeight="1" x14ac:dyDescent="0.25">
      <c r="A35" s="96" t="s">
        <v>32</v>
      </c>
      <c r="B35" s="97"/>
      <c r="C35" s="97"/>
      <c r="D35" s="97"/>
      <c r="E35" s="97"/>
      <c r="F35" s="97"/>
      <c r="G35" s="14">
        <f>SUM(G33:G34)</f>
        <v>200000</v>
      </c>
      <c r="H35" s="72">
        <f t="shared" si="2"/>
        <v>0</v>
      </c>
      <c r="I35" s="14">
        <f>SUM(I33:I34)</f>
        <v>200000</v>
      </c>
      <c r="J35" s="1"/>
    </row>
    <row r="36" spans="1:10" s="7" customFormat="1" ht="20.25" customHeight="1" x14ac:dyDescent="0.25">
      <c r="A36" s="26" t="s">
        <v>24</v>
      </c>
      <c r="B36" s="27"/>
      <c r="C36" s="27"/>
      <c r="D36" s="27"/>
      <c r="E36" s="20"/>
      <c r="F36" s="20"/>
      <c r="G36" s="55"/>
      <c r="H36" s="17"/>
      <c r="I36" s="18"/>
      <c r="J36" s="1"/>
    </row>
    <row r="37" spans="1:10" ht="19.5" customHeight="1" x14ac:dyDescent="0.25">
      <c r="A37" s="11" t="s">
        <v>30</v>
      </c>
      <c r="B37" s="8"/>
      <c r="C37" s="8"/>
      <c r="D37" s="8"/>
      <c r="E37" s="9"/>
      <c r="F37" s="9"/>
      <c r="G37" s="58"/>
      <c r="H37" s="9"/>
      <c r="I37" s="12"/>
      <c r="J37" s="1"/>
    </row>
    <row r="38" spans="1:10" ht="20.25" customHeight="1" x14ac:dyDescent="0.25">
      <c r="A38" s="94" t="s">
        <v>47</v>
      </c>
      <c r="B38" s="95"/>
      <c r="C38" s="95"/>
      <c r="D38" s="95"/>
      <c r="E38" s="95"/>
      <c r="F38" s="95"/>
      <c r="G38" s="61">
        <v>80000</v>
      </c>
      <c r="H38" s="44">
        <f t="shared" ref="H38:H41" si="3">SUM(I38-G38)</f>
        <v>-50000</v>
      </c>
      <c r="I38" s="47">
        <v>30000</v>
      </c>
      <c r="J38" s="42"/>
    </row>
    <row r="39" spans="1:10" ht="22.5" customHeight="1" x14ac:dyDescent="0.25">
      <c r="A39" s="102" t="s">
        <v>48</v>
      </c>
      <c r="B39" s="103"/>
      <c r="C39" s="103"/>
      <c r="D39" s="103"/>
      <c r="E39" s="103"/>
      <c r="F39" s="103"/>
      <c r="G39" s="61">
        <v>300000</v>
      </c>
      <c r="H39" s="69">
        <f t="shared" si="3"/>
        <v>-150000</v>
      </c>
      <c r="I39" s="47">
        <v>150000</v>
      </c>
      <c r="J39" s="42"/>
    </row>
    <row r="40" spans="1:10" ht="21.75" customHeight="1" x14ac:dyDescent="0.25">
      <c r="A40" s="102" t="s">
        <v>49</v>
      </c>
      <c r="B40" s="103"/>
      <c r="C40" s="103"/>
      <c r="D40" s="103"/>
      <c r="E40" s="103"/>
      <c r="F40" s="103"/>
      <c r="G40" s="13">
        <v>150000</v>
      </c>
      <c r="H40" s="69">
        <f t="shared" si="3"/>
        <v>0</v>
      </c>
      <c r="I40" s="45">
        <v>150000</v>
      </c>
      <c r="J40" s="42"/>
    </row>
    <row r="41" spans="1:10" ht="21.75" customHeight="1" x14ac:dyDescent="0.25">
      <c r="A41" s="100" t="s">
        <v>19</v>
      </c>
      <c r="B41" s="101"/>
      <c r="C41" s="101"/>
      <c r="D41" s="101"/>
      <c r="E41" s="101"/>
      <c r="F41" s="101"/>
      <c r="G41" s="16">
        <f>SUM(G38:G40)</f>
        <v>530000</v>
      </c>
      <c r="H41" s="73">
        <f t="shared" si="3"/>
        <v>-200000</v>
      </c>
      <c r="I41" s="16">
        <f>SUM(I38:I40)</f>
        <v>330000</v>
      </c>
      <c r="J41" s="1"/>
    </row>
    <row r="42" spans="1:10" s="7" customFormat="1" ht="21" customHeight="1" x14ac:dyDescent="0.25">
      <c r="A42" s="28" t="s">
        <v>25</v>
      </c>
      <c r="B42" s="29"/>
      <c r="C42" s="29"/>
      <c r="D42" s="29"/>
      <c r="E42" s="20"/>
      <c r="F42" s="20"/>
      <c r="G42" s="54"/>
      <c r="H42" s="21"/>
      <c r="I42" s="18"/>
      <c r="J42" s="1"/>
    </row>
    <row r="43" spans="1:10" ht="21" customHeight="1" x14ac:dyDescent="0.25">
      <c r="A43" s="11" t="s">
        <v>30</v>
      </c>
      <c r="B43" s="8"/>
      <c r="C43" s="8"/>
      <c r="D43" s="8"/>
      <c r="E43" s="9"/>
      <c r="F43" s="9"/>
      <c r="G43" s="58"/>
      <c r="H43" s="9"/>
      <c r="I43" s="12"/>
      <c r="J43" s="1"/>
    </row>
    <row r="44" spans="1:10" ht="19.5" customHeight="1" x14ac:dyDescent="0.25">
      <c r="A44" s="94" t="s">
        <v>50</v>
      </c>
      <c r="B44" s="95"/>
      <c r="C44" s="95"/>
      <c r="D44" s="95"/>
      <c r="E44" s="95"/>
      <c r="F44" s="95"/>
      <c r="G44" s="60">
        <v>20000</v>
      </c>
      <c r="H44" s="69">
        <f t="shared" ref="H44:H46" si="4">SUM(I44-G44)</f>
        <v>0</v>
      </c>
      <c r="I44" s="41">
        <v>20000</v>
      </c>
      <c r="J44" s="42"/>
    </row>
    <row r="45" spans="1:10" ht="22.5" customHeight="1" x14ac:dyDescent="0.25">
      <c r="A45" s="94" t="s">
        <v>51</v>
      </c>
      <c r="B45" s="95"/>
      <c r="C45" s="95"/>
      <c r="D45" s="95"/>
      <c r="E45" s="95"/>
      <c r="F45" s="95"/>
      <c r="G45" s="13">
        <v>200000</v>
      </c>
      <c r="H45" s="69">
        <f t="shared" si="4"/>
        <v>57000</v>
      </c>
      <c r="I45" s="45">
        <v>257000</v>
      </c>
      <c r="J45" s="42"/>
    </row>
    <row r="46" spans="1:10" ht="23.25" customHeight="1" x14ac:dyDescent="0.25">
      <c r="A46" s="96" t="s">
        <v>20</v>
      </c>
      <c r="B46" s="97"/>
      <c r="C46" s="97"/>
      <c r="D46" s="97"/>
      <c r="E46" s="97"/>
      <c r="F46" s="97"/>
      <c r="G46" s="16">
        <f>SUM(G44:G45)</f>
        <v>220000</v>
      </c>
      <c r="H46" s="69">
        <f t="shared" si="4"/>
        <v>57000</v>
      </c>
      <c r="I46" s="16">
        <f>SUM(I44:I45)</f>
        <v>277000</v>
      </c>
      <c r="J46" s="1"/>
    </row>
    <row r="47" spans="1:10" s="7" customFormat="1" ht="20.25" customHeight="1" x14ac:dyDescent="0.25">
      <c r="A47" s="26" t="s">
        <v>26</v>
      </c>
      <c r="B47" s="27"/>
      <c r="C47" s="27"/>
      <c r="D47" s="27"/>
      <c r="E47" s="20"/>
      <c r="F47" s="20"/>
      <c r="G47" s="55"/>
      <c r="H47" s="17"/>
      <c r="I47" s="18"/>
      <c r="J47" s="1"/>
    </row>
    <row r="48" spans="1:10" ht="17.25" customHeight="1" x14ac:dyDescent="0.25">
      <c r="A48" s="11" t="s">
        <v>30</v>
      </c>
      <c r="B48" s="8"/>
      <c r="C48" s="8"/>
      <c r="D48" s="8"/>
      <c r="E48" s="9"/>
      <c r="F48" s="9"/>
      <c r="G48" s="58"/>
      <c r="H48" s="9"/>
      <c r="I48" s="12"/>
      <c r="J48" s="1"/>
    </row>
    <row r="49" spans="1:10" x14ac:dyDescent="0.25">
      <c r="A49" s="94" t="s">
        <v>52</v>
      </c>
      <c r="B49" s="95"/>
      <c r="C49" s="95"/>
      <c r="D49" s="95"/>
      <c r="E49" s="95"/>
      <c r="F49" s="95"/>
      <c r="G49" s="60">
        <v>200000</v>
      </c>
      <c r="H49" s="69">
        <f t="shared" ref="H49:H69" si="5">SUM(I49-G49)</f>
        <v>0</v>
      </c>
      <c r="I49" s="41">
        <v>200000</v>
      </c>
      <c r="J49" s="42"/>
    </row>
    <row r="50" spans="1:10" x14ac:dyDescent="0.25">
      <c r="A50" s="94" t="s">
        <v>53</v>
      </c>
      <c r="B50" s="95"/>
      <c r="C50" s="95"/>
      <c r="D50" s="95"/>
      <c r="E50" s="95"/>
      <c r="F50" s="95"/>
      <c r="G50" s="13">
        <v>10000</v>
      </c>
      <c r="H50" s="69">
        <f t="shared" si="5"/>
        <v>-10000</v>
      </c>
      <c r="I50" s="45">
        <v>0</v>
      </c>
      <c r="J50" s="42"/>
    </row>
    <row r="51" spans="1:10" x14ac:dyDescent="0.25">
      <c r="A51" s="94" t="s">
        <v>54</v>
      </c>
      <c r="B51" s="95"/>
      <c r="C51" s="95"/>
      <c r="D51" s="95"/>
      <c r="E51" s="95"/>
      <c r="F51" s="95"/>
      <c r="G51" s="13">
        <v>15000</v>
      </c>
      <c r="H51" s="69">
        <f t="shared" si="5"/>
        <v>-9000</v>
      </c>
      <c r="I51" s="45">
        <v>6000</v>
      </c>
      <c r="J51" s="42"/>
    </row>
    <row r="52" spans="1:10" x14ac:dyDescent="0.25">
      <c r="A52" s="94" t="s">
        <v>55</v>
      </c>
      <c r="B52" s="95"/>
      <c r="C52" s="95"/>
      <c r="D52" s="95"/>
      <c r="E52" s="95"/>
      <c r="F52" s="95"/>
      <c r="G52" s="13">
        <v>10000</v>
      </c>
      <c r="H52" s="69">
        <f t="shared" si="5"/>
        <v>0</v>
      </c>
      <c r="I52" s="45">
        <v>10000</v>
      </c>
      <c r="J52" s="42"/>
    </row>
    <row r="53" spans="1:10" ht="30" customHeight="1" x14ac:dyDescent="0.25">
      <c r="A53" s="102" t="s">
        <v>56</v>
      </c>
      <c r="B53" s="103"/>
      <c r="C53" s="103"/>
      <c r="D53" s="103"/>
      <c r="E53" s="103"/>
      <c r="F53" s="103"/>
      <c r="G53" s="13">
        <v>10000</v>
      </c>
      <c r="H53" s="69">
        <f t="shared" si="5"/>
        <v>-10000</v>
      </c>
      <c r="I53" s="45">
        <v>0</v>
      </c>
      <c r="J53" s="42"/>
    </row>
    <row r="54" spans="1:10" ht="30" customHeight="1" x14ac:dyDescent="0.25">
      <c r="A54" s="102" t="s">
        <v>57</v>
      </c>
      <c r="B54" s="103"/>
      <c r="C54" s="103"/>
      <c r="D54" s="103"/>
      <c r="E54" s="103"/>
      <c r="F54" s="103"/>
      <c r="G54" s="13">
        <v>10000</v>
      </c>
      <c r="H54" s="69">
        <f t="shared" si="5"/>
        <v>-10000</v>
      </c>
      <c r="I54" s="45">
        <v>0</v>
      </c>
      <c r="J54" s="42"/>
    </row>
    <row r="55" spans="1:10" ht="30" customHeight="1" x14ac:dyDescent="0.25">
      <c r="A55" s="102" t="s">
        <v>58</v>
      </c>
      <c r="B55" s="103"/>
      <c r="C55" s="103"/>
      <c r="D55" s="103"/>
      <c r="E55" s="103"/>
      <c r="F55" s="103"/>
      <c r="G55" s="13">
        <v>15000</v>
      </c>
      <c r="H55" s="69">
        <f t="shared" si="5"/>
        <v>-10000</v>
      </c>
      <c r="I55" s="45">
        <v>5000</v>
      </c>
      <c r="J55" s="42"/>
    </row>
    <row r="56" spans="1:10" x14ac:dyDescent="0.25">
      <c r="A56" s="102" t="s">
        <v>59</v>
      </c>
      <c r="B56" s="103"/>
      <c r="C56" s="103"/>
      <c r="D56" s="103"/>
      <c r="E56" s="103"/>
      <c r="F56" s="103"/>
      <c r="G56" s="13">
        <v>10000</v>
      </c>
      <c r="H56" s="69">
        <f t="shared" si="5"/>
        <v>-10000</v>
      </c>
      <c r="I56" s="45">
        <v>0</v>
      </c>
      <c r="J56" s="42"/>
    </row>
    <row r="57" spans="1:10" x14ac:dyDescent="0.25">
      <c r="A57" s="102" t="s">
        <v>60</v>
      </c>
      <c r="B57" s="103"/>
      <c r="C57" s="103"/>
      <c r="D57" s="103"/>
      <c r="E57" s="103"/>
      <c r="F57" s="103"/>
      <c r="G57" s="13">
        <v>10000</v>
      </c>
      <c r="H57" s="69">
        <f t="shared" si="5"/>
        <v>-5000</v>
      </c>
      <c r="I57" s="45">
        <v>5000</v>
      </c>
      <c r="J57" s="42"/>
    </row>
    <row r="58" spans="1:10" ht="30.75" customHeight="1" x14ac:dyDescent="0.25">
      <c r="A58" s="102" t="s">
        <v>61</v>
      </c>
      <c r="B58" s="103"/>
      <c r="C58" s="103"/>
      <c r="D58" s="103"/>
      <c r="E58" s="103"/>
      <c r="F58" s="103"/>
      <c r="G58" s="13">
        <v>15000</v>
      </c>
      <c r="H58" s="69">
        <f t="shared" si="5"/>
        <v>-15000</v>
      </c>
      <c r="I58" s="45">
        <v>0</v>
      </c>
      <c r="J58" s="42"/>
    </row>
    <row r="59" spans="1:10" x14ac:dyDescent="0.25">
      <c r="A59" s="102" t="s">
        <v>62</v>
      </c>
      <c r="B59" s="103"/>
      <c r="C59" s="103"/>
      <c r="D59" s="103"/>
      <c r="E59" s="103"/>
      <c r="F59" s="103"/>
      <c r="G59" s="13">
        <v>5000</v>
      </c>
      <c r="H59" s="69">
        <f t="shared" si="5"/>
        <v>-5000</v>
      </c>
      <c r="I59" s="45">
        <v>0</v>
      </c>
      <c r="J59" s="42"/>
    </row>
    <row r="60" spans="1:10" x14ac:dyDescent="0.25">
      <c r="A60" s="102" t="s">
        <v>63</v>
      </c>
      <c r="B60" s="103"/>
      <c r="C60" s="103"/>
      <c r="D60" s="103"/>
      <c r="E60" s="103"/>
      <c r="F60" s="103"/>
      <c r="G60" s="13">
        <v>5000</v>
      </c>
      <c r="H60" s="69">
        <f t="shared" si="5"/>
        <v>-5000</v>
      </c>
      <c r="I60" s="45">
        <v>0</v>
      </c>
      <c r="J60" s="42"/>
    </row>
    <row r="61" spans="1:10" x14ac:dyDescent="0.25">
      <c r="A61" s="102" t="s">
        <v>64</v>
      </c>
      <c r="B61" s="103"/>
      <c r="C61" s="103"/>
      <c r="D61" s="103"/>
      <c r="E61" s="103"/>
      <c r="F61" s="103"/>
      <c r="G61" s="13">
        <v>10000</v>
      </c>
      <c r="H61" s="69">
        <f t="shared" si="5"/>
        <v>-5000</v>
      </c>
      <c r="I61" s="45">
        <v>5000</v>
      </c>
      <c r="J61" s="42"/>
    </row>
    <row r="62" spans="1:10" x14ac:dyDescent="0.25">
      <c r="A62" s="102" t="s">
        <v>65</v>
      </c>
      <c r="B62" s="103"/>
      <c r="C62" s="103"/>
      <c r="D62" s="103"/>
      <c r="E62" s="103"/>
      <c r="F62" s="103"/>
      <c r="G62" s="13">
        <v>5000</v>
      </c>
      <c r="H62" s="69">
        <f t="shared" si="5"/>
        <v>-5000</v>
      </c>
      <c r="I62" s="45">
        <v>0</v>
      </c>
      <c r="J62" s="42"/>
    </row>
    <row r="63" spans="1:10" x14ac:dyDescent="0.25">
      <c r="A63" s="102" t="s">
        <v>66</v>
      </c>
      <c r="B63" s="103"/>
      <c r="C63" s="103"/>
      <c r="D63" s="103"/>
      <c r="E63" s="103"/>
      <c r="F63" s="103"/>
      <c r="G63" s="13">
        <v>10000</v>
      </c>
      <c r="H63" s="69">
        <f t="shared" si="5"/>
        <v>-5000</v>
      </c>
      <c r="I63" s="45">
        <v>5000</v>
      </c>
      <c r="J63" s="42"/>
    </row>
    <row r="64" spans="1:10" x14ac:dyDescent="0.25">
      <c r="A64" s="102" t="s">
        <v>67</v>
      </c>
      <c r="B64" s="103"/>
      <c r="C64" s="103"/>
      <c r="D64" s="103"/>
      <c r="E64" s="103"/>
      <c r="F64" s="103"/>
      <c r="G64" s="13">
        <v>15000</v>
      </c>
      <c r="H64" s="69">
        <f t="shared" si="5"/>
        <v>0</v>
      </c>
      <c r="I64" s="45">
        <v>15000</v>
      </c>
      <c r="J64" s="42"/>
    </row>
    <row r="65" spans="1:10" ht="30" customHeight="1" x14ac:dyDescent="0.25">
      <c r="A65" s="102" t="s">
        <v>68</v>
      </c>
      <c r="B65" s="103"/>
      <c r="C65" s="103"/>
      <c r="D65" s="103"/>
      <c r="E65" s="103"/>
      <c r="F65" s="103"/>
      <c r="G65" s="13">
        <v>15000</v>
      </c>
      <c r="H65" s="69">
        <f t="shared" si="5"/>
        <v>-15000</v>
      </c>
      <c r="I65" s="45">
        <v>0</v>
      </c>
      <c r="J65" s="42"/>
    </row>
    <row r="66" spans="1:10" ht="30.75" customHeight="1" x14ac:dyDescent="0.25">
      <c r="A66" s="102" t="s">
        <v>69</v>
      </c>
      <c r="B66" s="103"/>
      <c r="C66" s="103"/>
      <c r="D66" s="103"/>
      <c r="E66" s="103"/>
      <c r="F66" s="103"/>
      <c r="G66" s="61">
        <v>15000</v>
      </c>
      <c r="H66" s="69">
        <f t="shared" si="5"/>
        <v>-15000</v>
      </c>
      <c r="I66" s="47">
        <v>0</v>
      </c>
      <c r="J66" s="42"/>
    </row>
    <row r="67" spans="1:10" ht="30.75" customHeight="1" x14ac:dyDescent="0.25">
      <c r="A67" s="102" t="s">
        <v>70</v>
      </c>
      <c r="B67" s="103"/>
      <c r="C67" s="103"/>
      <c r="D67" s="103"/>
      <c r="E67" s="103"/>
      <c r="F67" s="103"/>
      <c r="G67" s="60">
        <v>15000</v>
      </c>
      <c r="H67" s="68">
        <f t="shared" si="5"/>
        <v>-15000</v>
      </c>
      <c r="I67" s="41">
        <v>0</v>
      </c>
      <c r="J67" s="42"/>
    </row>
    <row r="68" spans="1:10" ht="29.25" customHeight="1" x14ac:dyDescent="0.25">
      <c r="A68" s="102" t="s">
        <v>71</v>
      </c>
      <c r="B68" s="103"/>
      <c r="C68" s="103"/>
      <c r="D68" s="103"/>
      <c r="E68" s="103"/>
      <c r="F68" s="103"/>
      <c r="G68" s="13">
        <v>10000</v>
      </c>
      <c r="H68" s="69">
        <f t="shared" si="5"/>
        <v>-10000</v>
      </c>
      <c r="I68" s="47">
        <v>0</v>
      </c>
      <c r="J68" s="42"/>
    </row>
    <row r="69" spans="1:10" ht="22.5" customHeight="1" x14ac:dyDescent="0.25">
      <c r="A69" s="100" t="s">
        <v>27</v>
      </c>
      <c r="B69" s="101"/>
      <c r="C69" s="101"/>
      <c r="D69" s="101"/>
      <c r="E69" s="101"/>
      <c r="F69" s="101"/>
      <c r="G69" s="14">
        <f>SUM(G49:G68)</f>
        <v>410000</v>
      </c>
      <c r="H69" s="74">
        <f t="shared" si="5"/>
        <v>-159000</v>
      </c>
      <c r="I69" s="14">
        <f>SUM(I49:I68)</f>
        <v>251000</v>
      </c>
      <c r="J69" s="1"/>
    </row>
    <row r="70" spans="1:10" s="7" customFormat="1" ht="20.25" customHeight="1" x14ac:dyDescent="0.25">
      <c r="A70" s="26" t="s">
        <v>87</v>
      </c>
      <c r="B70" s="27"/>
      <c r="C70" s="27"/>
      <c r="D70" s="27"/>
      <c r="E70" s="20"/>
      <c r="F70" s="20"/>
      <c r="G70" s="55"/>
      <c r="H70" s="20"/>
      <c r="I70" s="30"/>
      <c r="J70" s="1"/>
    </row>
    <row r="71" spans="1:10" s="7" customFormat="1" ht="19.5" customHeight="1" x14ac:dyDescent="0.25">
      <c r="A71" s="11" t="s">
        <v>30</v>
      </c>
      <c r="B71" s="8"/>
      <c r="C71" s="8"/>
      <c r="D71" s="8"/>
      <c r="E71" s="9"/>
      <c r="F71" s="9"/>
      <c r="G71" s="58"/>
      <c r="H71" s="9"/>
      <c r="I71" s="12"/>
      <c r="J71" s="1"/>
    </row>
    <row r="72" spans="1:10" s="7" customFormat="1" ht="19.5" customHeight="1" x14ac:dyDescent="0.25">
      <c r="A72" s="94" t="s">
        <v>88</v>
      </c>
      <c r="B72" s="95"/>
      <c r="C72" s="95"/>
      <c r="D72" s="95"/>
      <c r="E72" s="95"/>
      <c r="F72" s="95"/>
      <c r="G72" s="63">
        <v>100000</v>
      </c>
      <c r="H72" s="49">
        <f t="shared" ref="H72:H73" si="6">SUM(I72-G72)</f>
        <v>0</v>
      </c>
      <c r="I72" s="49">
        <v>100000</v>
      </c>
      <c r="J72" s="42"/>
    </row>
    <row r="73" spans="1:10" ht="22.5" customHeight="1" x14ac:dyDescent="0.25">
      <c r="A73" s="100" t="s">
        <v>89</v>
      </c>
      <c r="B73" s="101"/>
      <c r="C73" s="101"/>
      <c r="D73" s="101"/>
      <c r="E73" s="101"/>
      <c r="F73" s="101"/>
      <c r="G73" s="14">
        <f>SUM(G72)</f>
        <v>100000</v>
      </c>
      <c r="H73" s="74">
        <f t="shared" si="6"/>
        <v>0</v>
      </c>
      <c r="I73" s="14">
        <f>SUM(I72)</f>
        <v>100000</v>
      </c>
      <c r="J73" s="1"/>
    </row>
    <row r="74" spans="1:10" s="7" customFormat="1" ht="20.25" customHeight="1" x14ac:dyDescent="0.25">
      <c r="A74" s="26" t="s">
        <v>28</v>
      </c>
      <c r="B74" s="27"/>
      <c r="C74" s="27"/>
      <c r="D74" s="27"/>
      <c r="E74" s="20"/>
      <c r="F74" s="20"/>
      <c r="G74" s="55"/>
      <c r="H74" s="20"/>
      <c r="I74" s="30"/>
      <c r="J74" s="1"/>
    </row>
    <row r="75" spans="1:10" s="7" customFormat="1" ht="19.5" customHeight="1" x14ac:dyDescent="0.25">
      <c r="A75" s="11" t="s">
        <v>30</v>
      </c>
      <c r="B75" s="8"/>
      <c r="C75" s="8"/>
      <c r="D75" s="8"/>
      <c r="E75" s="9"/>
      <c r="F75" s="9"/>
      <c r="G75" s="58"/>
      <c r="H75" s="9"/>
      <c r="I75" s="12"/>
      <c r="J75" s="1"/>
    </row>
    <row r="76" spans="1:10" ht="18.75" customHeight="1" x14ac:dyDescent="0.25">
      <c r="A76" s="94" t="s">
        <v>72</v>
      </c>
      <c r="B76" s="95"/>
      <c r="C76" s="95"/>
      <c r="D76" s="95"/>
      <c r="E76" s="95"/>
      <c r="F76" s="95"/>
      <c r="G76" s="63">
        <v>300000</v>
      </c>
      <c r="H76" s="49">
        <f t="shared" ref="H76:H83" si="7">SUM(I76-G76)</f>
        <v>350000</v>
      </c>
      <c r="I76" s="49">
        <v>650000</v>
      </c>
      <c r="J76" s="42"/>
    </row>
    <row r="77" spans="1:10" ht="17.25" customHeight="1" x14ac:dyDescent="0.25">
      <c r="A77" s="94" t="s">
        <v>73</v>
      </c>
      <c r="B77" s="95"/>
      <c r="C77" s="95"/>
      <c r="D77" s="95"/>
      <c r="E77" s="95"/>
      <c r="F77" s="95"/>
      <c r="G77" s="75">
        <v>800000</v>
      </c>
      <c r="H77" s="52">
        <f t="shared" si="7"/>
        <v>-500000</v>
      </c>
      <c r="I77" s="49">
        <v>300000</v>
      </c>
      <c r="J77" s="42"/>
    </row>
    <row r="78" spans="1:10" ht="21.75" customHeight="1" x14ac:dyDescent="0.25">
      <c r="A78" s="94" t="s">
        <v>74</v>
      </c>
      <c r="B78" s="95"/>
      <c r="C78" s="95"/>
      <c r="D78" s="95"/>
      <c r="E78" s="95"/>
      <c r="F78" s="95"/>
      <c r="G78" s="63">
        <v>320000</v>
      </c>
      <c r="H78" s="49">
        <f t="shared" si="7"/>
        <v>0</v>
      </c>
      <c r="I78" s="49">
        <v>320000</v>
      </c>
      <c r="J78" s="42"/>
    </row>
    <row r="79" spans="1:10" ht="19.5" customHeight="1" x14ac:dyDescent="0.25">
      <c r="A79" s="94" t="s">
        <v>75</v>
      </c>
      <c r="B79" s="95"/>
      <c r="C79" s="95"/>
      <c r="D79" s="95"/>
      <c r="E79" s="95"/>
      <c r="F79" s="95"/>
      <c r="G79" s="63">
        <v>70000</v>
      </c>
      <c r="H79" s="49">
        <f t="shared" si="7"/>
        <v>0</v>
      </c>
      <c r="I79" s="49">
        <v>70000</v>
      </c>
      <c r="J79" s="42"/>
    </row>
    <row r="80" spans="1:10" ht="21" customHeight="1" x14ac:dyDescent="0.25">
      <c r="A80" s="94" t="s">
        <v>76</v>
      </c>
      <c r="B80" s="95"/>
      <c r="C80" s="95"/>
      <c r="D80" s="95"/>
      <c r="E80" s="95"/>
      <c r="F80" s="95"/>
      <c r="G80" s="63">
        <v>60000</v>
      </c>
      <c r="H80" s="49">
        <f t="shared" si="7"/>
        <v>0</v>
      </c>
      <c r="I80" s="49">
        <v>60000</v>
      </c>
      <c r="J80" s="42"/>
    </row>
    <row r="81" spans="1:10" ht="18.75" customHeight="1" x14ac:dyDescent="0.25">
      <c r="A81" s="94" t="s">
        <v>77</v>
      </c>
      <c r="B81" s="95"/>
      <c r="C81" s="95"/>
      <c r="D81" s="95"/>
      <c r="E81" s="95"/>
      <c r="F81" s="95"/>
      <c r="G81" s="63">
        <v>200000</v>
      </c>
      <c r="H81" s="49">
        <f t="shared" si="7"/>
        <v>0</v>
      </c>
      <c r="I81" s="49">
        <v>200000</v>
      </c>
      <c r="J81" s="42"/>
    </row>
    <row r="82" spans="1:10" ht="22.5" customHeight="1" x14ac:dyDescent="0.25">
      <c r="A82" s="94" t="s">
        <v>78</v>
      </c>
      <c r="B82" s="95"/>
      <c r="C82" s="95"/>
      <c r="D82" s="95"/>
      <c r="E82" s="95"/>
      <c r="F82" s="95"/>
      <c r="G82" s="63">
        <v>180000</v>
      </c>
      <c r="H82" s="49">
        <f t="shared" si="7"/>
        <v>0</v>
      </c>
      <c r="I82" s="49">
        <v>180000</v>
      </c>
      <c r="J82" s="42"/>
    </row>
    <row r="83" spans="1:10" s="7" customFormat="1" ht="22.5" customHeight="1" x14ac:dyDescent="0.25">
      <c r="A83" s="96" t="s">
        <v>15</v>
      </c>
      <c r="B83" s="97"/>
      <c r="C83" s="97"/>
      <c r="D83" s="97"/>
      <c r="E83" s="97"/>
      <c r="F83" s="97"/>
      <c r="G83" s="31">
        <f>SUM(G76:G82)</f>
        <v>1930000</v>
      </c>
      <c r="H83" s="31">
        <f t="shared" si="7"/>
        <v>-150000</v>
      </c>
      <c r="I83" s="31">
        <f>SUM(I76:I82)</f>
        <v>1780000</v>
      </c>
      <c r="J83" s="1"/>
    </row>
    <row r="84" spans="1:10" s="7" customFormat="1" ht="20.25" customHeight="1" x14ac:dyDescent="0.25">
      <c r="A84" s="26" t="s">
        <v>92</v>
      </c>
      <c r="B84" s="27"/>
      <c r="C84" s="27"/>
      <c r="D84" s="27"/>
      <c r="E84" s="20"/>
      <c r="F84" s="20"/>
      <c r="G84" s="55"/>
      <c r="H84" s="20"/>
      <c r="I84" s="30"/>
      <c r="J84" s="1"/>
    </row>
    <row r="85" spans="1:10" s="7" customFormat="1" ht="19.5" customHeight="1" x14ac:dyDescent="0.25">
      <c r="A85" s="11" t="s">
        <v>82</v>
      </c>
      <c r="B85" s="8"/>
      <c r="C85" s="8"/>
      <c r="D85" s="8"/>
      <c r="E85" s="9"/>
      <c r="F85" s="9"/>
      <c r="G85" s="58"/>
      <c r="H85" s="9"/>
      <c r="I85" s="12"/>
      <c r="J85" s="1"/>
    </row>
    <row r="86" spans="1:10" s="7" customFormat="1" ht="22.5" customHeight="1" x14ac:dyDescent="0.25">
      <c r="A86" s="94" t="s">
        <v>93</v>
      </c>
      <c r="B86" s="95"/>
      <c r="C86" s="95"/>
      <c r="D86" s="95"/>
      <c r="E86" s="95"/>
      <c r="F86" s="95"/>
      <c r="G86" s="63">
        <v>150000</v>
      </c>
      <c r="H86" s="49">
        <f t="shared" ref="H86:H87" si="8">SUM(I86-G86)</f>
        <v>0</v>
      </c>
      <c r="I86" s="49">
        <v>150000</v>
      </c>
      <c r="J86" s="42"/>
    </row>
    <row r="87" spans="1:10" s="7" customFormat="1" ht="22.5" customHeight="1" x14ac:dyDescent="0.25">
      <c r="A87" s="96" t="s">
        <v>15</v>
      </c>
      <c r="B87" s="97"/>
      <c r="C87" s="97"/>
      <c r="D87" s="97"/>
      <c r="E87" s="97"/>
      <c r="F87" s="97"/>
      <c r="G87" s="31">
        <f>SUM(G86)</f>
        <v>150000</v>
      </c>
      <c r="H87" s="31">
        <f t="shared" si="8"/>
        <v>0</v>
      </c>
      <c r="I87" s="31">
        <f>SUM(I86)</f>
        <v>150000</v>
      </c>
      <c r="J87" s="1"/>
    </row>
    <row r="88" spans="1:10" s="7" customFormat="1" ht="20.25" customHeight="1" x14ac:dyDescent="0.25">
      <c r="A88" s="111" t="s">
        <v>94</v>
      </c>
      <c r="B88" s="112"/>
      <c r="C88" s="112"/>
      <c r="D88" s="112"/>
      <c r="E88" s="112"/>
      <c r="F88" s="112"/>
      <c r="G88" s="112"/>
      <c r="H88" s="20"/>
      <c r="I88" s="30"/>
      <c r="J88" s="1"/>
    </row>
    <row r="89" spans="1:10" s="7" customFormat="1" ht="19.5" customHeight="1" x14ac:dyDescent="0.25">
      <c r="A89" s="105" t="s">
        <v>100</v>
      </c>
      <c r="B89" s="106"/>
      <c r="C89" s="106"/>
      <c r="D89" s="106"/>
      <c r="E89" s="106"/>
      <c r="F89" s="106"/>
      <c r="G89" s="106"/>
      <c r="H89" s="9"/>
      <c r="I89" s="12"/>
      <c r="J89" s="1"/>
    </row>
    <row r="90" spans="1:10" s="7" customFormat="1" ht="22.5" customHeight="1" x14ac:dyDescent="0.25">
      <c r="A90" s="94" t="s">
        <v>95</v>
      </c>
      <c r="B90" s="95"/>
      <c r="C90" s="95"/>
      <c r="D90" s="95"/>
      <c r="E90" s="95"/>
      <c r="F90" s="95"/>
      <c r="G90" s="63">
        <v>350000</v>
      </c>
      <c r="H90" s="76">
        <f t="shared" ref="H90:H91" si="9">SUM(I90-G90)</f>
        <v>0</v>
      </c>
      <c r="I90" s="49">
        <v>350000</v>
      </c>
      <c r="J90" s="42"/>
    </row>
    <row r="91" spans="1:10" s="7" customFormat="1" ht="21.75" customHeight="1" x14ac:dyDescent="0.25">
      <c r="A91" s="96" t="s">
        <v>15</v>
      </c>
      <c r="B91" s="97"/>
      <c r="C91" s="97"/>
      <c r="D91" s="97"/>
      <c r="E91" s="97"/>
      <c r="F91" s="97"/>
      <c r="G91" s="31">
        <f>SUM(G90)</f>
        <v>350000</v>
      </c>
      <c r="H91" s="31">
        <f t="shared" si="9"/>
        <v>0</v>
      </c>
      <c r="I91" s="31">
        <f>SUM(I90)</f>
        <v>350000</v>
      </c>
      <c r="J91" s="1"/>
    </row>
    <row r="92" spans="1:10" s="7" customFormat="1" ht="21" customHeight="1" x14ac:dyDescent="0.25">
      <c r="A92" s="111" t="s">
        <v>81</v>
      </c>
      <c r="B92" s="112"/>
      <c r="C92" s="112"/>
      <c r="D92" s="112"/>
      <c r="E92" s="112"/>
      <c r="F92" s="112"/>
      <c r="G92" s="112"/>
      <c r="H92" s="21"/>
      <c r="I92" s="18"/>
      <c r="J92" s="1"/>
    </row>
    <row r="93" spans="1:10" s="7" customFormat="1" ht="21" customHeight="1" x14ac:dyDescent="0.25">
      <c r="A93" s="105" t="s">
        <v>90</v>
      </c>
      <c r="B93" s="106"/>
      <c r="C93" s="106"/>
      <c r="D93" s="106"/>
      <c r="E93" s="106"/>
      <c r="F93" s="106"/>
      <c r="G93" s="106"/>
      <c r="H93" s="9"/>
      <c r="I93" s="12"/>
      <c r="J93" s="1"/>
    </row>
    <row r="94" spans="1:10" s="7" customFormat="1" ht="21" customHeight="1" x14ac:dyDescent="0.25">
      <c r="A94" s="11" t="s">
        <v>91</v>
      </c>
      <c r="B94" s="8"/>
      <c r="C94" s="8"/>
      <c r="D94" s="8"/>
      <c r="E94" s="9"/>
      <c r="F94" s="9"/>
      <c r="G94" s="58"/>
      <c r="H94" s="9"/>
      <c r="I94" s="12"/>
      <c r="J94" s="1"/>
    </row>
    <row r="95" spans="1:10" s="7" customFormat="1" ht="21" customHeight="1" x14ac:dyDescent="0.25">
      <c r="A95" s="11" t="s">
        <v>82</v>
      </c>
      <c r="B95" s="35"/>
      <c r="C95" s="35"/>
      <c r="D95" s="35"/>
      <c r="E95" s="36"/>
      <c r="F95" s="36"/>
      <c r="G95" s="59"/>
      <c r="H95" s="36"/>
      <c r="I95" s="12"/>
      <c r="J95" s="1"/>
    </row>
    <row r="96" spans="1:10" s="7" customFormat="1" ht="19.5" customHeight="1" x14ac:dyDescent="0.25">
      <c r="A96" s="94" t="s">
        <v>83</v>
      </c>
      <c r="B96" s="95"/>
      <c r="C96" s="95"/>
      <c r="D96" s="95"/>
      <c r="E96" s="95"/>
      <c r="F96" s="95"/>
      <c r="G96" s="60">
        <v>650000</v>
      </c>
      <c r="H96" s="44">
        <f t="shared" ref="H96:H100" si="10">SUM(I96-G96)</f>
        <v>1000000</v>
      </c>
      <c r="I96" s="41">
        <v>1650000</v>
      </c>
      <c r="J96" s="42"/>
    </row>
    <row r="97" spans="1:10" s="7" customFormat="1" ht="22.5" customHeight="1" x14ac:dyDescent="0.25">
      <c r="A97" s="94" t="s">
        <v>83</v>
      </c>
      <c r="B97" s="95"/>
      <c r="C97" s="95"/>
      <c r="D97" s="95"/>
      <c r="E97" s="95"/>
      <c r="F97" s="95"/>
      <c r="G97" s="6">
        <v>0</v>
      </c>
      <c r="H97" s="63">
        <f t="shared" si="10"/>
        <v>0</v>
      </c>
      <c r="I97" s="13">
        <v>0</v>
      </c>
      <c r="J97" s="37"/>
    </row>
    <row r="98" spans="1:10" s="7" customFormat="1" ht="22.5" customHeight="1" x14ac:dyDescent="0.25">
      <c r="A98" s="94" t="s">
        <v>83</v>
      </c>
      <c r="B98" s="95"/>
      <c r="C98" s="95"/>
      <c r="D98" s="95"/>
      <c r="E98" s="95"/>
      <c r="F98" s="95"/>
      <c r="G98" s="13">
        <v>1000000</v>
      </c>
      <c r="H98" s="44">
        <f t="shared" si="10"/>
        <v>-830000</v>
      </c>
      <c r="I98" s="45">
        <v>170000</v>
      </c>
      <c r="J98" s="42"/>
    </row>
    <row r="99" spans="1:10" s="7" customFormat="1" ht="22.5" customHeight="1" x14ac:dyDescent="0.25">
      <c r="A99" s="96" t="s">
        <v>84</v>
      </c>
      <c r="B99" s="97"/>
      <c r="C99" s="97"/>
      <c r="D99" s="97"/>
      <c r="E99" s="97"/>
      <c r="F99" s="97"/>
      <c r="G99" s="14">
        <v>1650000</v>
      </c>
      <c r="H99" s="77">
        <f t="shared" si="10"/>
        <v>170000</v>
      </c>
      <c r="I99" s="14">
        <f>SUM(I96:I98)</f>
        <v>1820000</v>
      </c>
      <c r="J99" s="1"/>
    </row>
    <row r="100" spans="1:10" s="7" customFormat="1" ht="25.5" customHeight="1" x14ac:dyDescent="0.25">
      <c r="A100" s="98" t="s">
        <v>29</v>
      </c>
      <c r="B100" s="99"/>
      <c r="C100" s="99"/>
      <c r="D100" s="99"/>
      <c r="E100" s="99"/>
      <c r="F100" s="99"/>
      <c r="G100" s="79">
        <v>10675000</v>
      </c>
      <c r="H100" s="78">
        <f t="shared" si="10"/>
        <v>-982000</v>
      </c>
      <c r="I100" s="33">
        <f>SUM(I13,I24,I30,I35,I41,I46,I69,I73,I83,I87,I91,I99)</f>
        <v>9693000</v>
      </c>
      <c r="J100" s="1"/>
    </row>
    <row r="101" spans="1:10" ht="24" customHeight="1" x14ac:dyDescent="0.25">
      <c r="A101" s="5"/>
      <c r="B101" s="5"/>
      <c r="C101" s="5"/>
      <c r="D101" s="5"/>
      <c r="E101" s="5"/>
      <c r="F101" s="5"/>
      <c r="G101" s="56"/>
      <c r="H101" s="5"/>
      <c r="I101" s="32"/>
    </row>
    <row r="102" spans="1:10" ht="31.5" customHeight="1" x14ac:dyDescent="0.25">
      <c r="A102" s="115" t="s">
        <v>1</v>
      </c>
      <c r="B102" s="115"/>
      <c r="C102" s="115"/>
      <c r="D102" s="115"/>
      <c r="E102" s="115"/>
      <c r="F102" s="115"/>
      <c r="G102" s="115"/>
      <c r="H102" s="115"/>
      <c r="I102" s="115"/>
    </row>
    <row r="103" spans="1:10" ht="47.25" customHeight="1" thickBot="1" x14ac:dyDescent="0.3">
      <c r="A103" s="116" t="s">
        <v>98</v>
      </c>
      <c r="B103" s="116"/>
      <c r="C103" s="116"/>
      <c r="D103" s="116"/>
      <c r="E103" s="116"/>
      <c r="F103" s="116"/>
      <c r="G103" s="116"/>
      <c r="H103" s="116"/>
      <c r="I103" s="116"/>
    </row>
    <row r="104" spans="1:10" s="7" customFormat="1" ht="18.75" customHeight="1" thickBot="1" x14ac:dyDescent="0.3">
      <c r="A104" s="91" t="s">
        <v>12</v>
      </c>
      <c r="B104" s="92"/>
      <c r="C104" s="92"/>
      <c r="D104" s="92"/>
      <c r="E104" s="92"/>
      <c r="F104" s="93"/>
      <c r="G104" s="80">
        <v>8325000</v>
      </c>
      <c r="H104" s="82">
        <f t="shared" ref="H104:H109" si="11">SUM(I104-G104)</f>
        <v>-1152000</v>
      </c>
      <c r="I104" s="10">
        <f>SUM(I13,I24,I30,I41,I46,I69,I73,I83)</f>
        <v>7173000</v>
      </c>
    </row>
    <row r="105" spans="1:10" ht="19.5" customHeight="1" thickBot="1" x14ac:dyDescent="0.3">
      <c r="A105" s="91" t="s">
        <v>96</v>
      </c>
      <c r="B105" s="92"/>
      <c r="C105" s="92"/>
      <c r="D105" s="92"/>
      <c r="E105" s="92"/>
      <c r="F105" s="93"/>
      <c r="G105" s="81">
        <v>1000000</v>
      </c>
      <c r="H105" s="83">
        <f t="shared" si="11"/>
        <v>-1000000</v>
      </c>
      <c r="I105" s="34">
        <v>0</v>
      </c>
    </row>
    <row r="106" spans="1:10" s="7" customFormat="1" ht="19.5" customHeight="1" thickBot="1" x14ac:dyDescent="0.3">
      <c r="A106" s="91" t="s">
        <v>80</v>
      </c>
      <c r="B106" s="92"/>
      <c r="C106" s="92"/>
      <c r="D106" s="92"/>
      <c r="E106" s="92"/>
      <c r="F106" s="93"/>
      <c r="G106" s="84">
        <v>200000</v>
      </c>
      <c r="H106" s="61">
        <f t="shared" si="11"/>
        <v>0</v>
      </c>
      <c r="I106" s="85">
        <f>SUM(I35)</f>
        <v>200000</v>
      </c>
    </row>
    <row r="107" spans="1:10" s="7" customFormat="1" ht="19.5" customHeight="1" thickBot="1" x14ac:dyDescent="0.3">
      <c r="A107" s="91" t="s">
        <v>97</v>
      </c>
      <c r="B107" s="92"/>
      <c r="C107" s="92"/>
      <c r="D107" s="92"/>
      <c r="E107" s="92"/>
      <c r="F107" s="93"/>
      <c r="G107" s="86">
        <v>150000</v>
      </c>
      <c r="H107" s="13">
        <f t="shared" si="11"/>
        <v>170000</v>
      </c>
      <c r="I107" s="87">
        <f>SUM(I86,I98)</f>
        <v>320000</v>
      </c>
    </row>
    <row r="108" spans="1:10" ht="21" customHeight="1" thickBot="1" x14ac:dyDescent="0.3">
      <c r="A108" s="91" t="s">
        <v>104</v>
      </c>
      <c r="B108" s="92"/>
      <c r="C108" s="92"/>
      <c r="D108" s="92"/>
      <c r="E108" s="92"/>
      <c r="F108" s="93"/>
      <c r="G108" s="86">
        <v>1000000</v>
      </c>
      <c r="H108" s="13">
        <f t="shared" si="11"/>
        <v>1000000</v>
      </c>
      <c r="I108" s="87">
        <f>SUM(I90,I96)</f>
        <v>2000000</v>
      </c>
    </row>
    <row r="109" spans="1:10" ht="21.75" customHeight="1" thickBot="1" x14ac:dyDescent="0.3">
      <c r="A109" s="91" t="s">
        <v>13</v>
      </c>
      <c r="B109" s="92"/>
      <c r="C109" s="92"/>
      <c r="D109" s="92"/>
      <c r="E109" s="92"/>
      <c r="F109" s="93"/>
      <c r="G109" s="88">
        <f>SUM(G104:G108)</f>
        <v>10675000</v>
      </c>
      <c r="H109" s="89">
        <f t="shared" si="11"/>
        <v>-982000</v>
      </c>
      <c r="I109" s="90">
        <f>SUM(I104:I108)</f>
        <v>9693000</v>
      </c>
    </row>
    <row r="111" spans="1:10" ht="9.75" customHeight="1" x14ac:dyDescent="0.25">
      <c r="A111" s="115" t="s">
        <v>2</v>
      </c>
      <c r="B111" s="115"/>
      <c r="C111" s="115"/>
      <c r="D111" s="115"/>
      <c r="E111" s="115"/>
      <c r="F111" s="115"/>
      <c r="G111" s="115"/>
      <c r="H111" s="115"/>
      <c r="I111" s="115"/>
    </row>
    <row r="112" spans="1:10" ht="33" customHeight="1" x14ac:dyDescent="0.25"/>
    <row r="113" spans="1:9" ht="39" customHeight="1" x14ac:dyDescent="0.25">
      <c r="A113" s="117" t="s">
        <v>105</v>
      </c>
      <c r="B113" s="117"/>
      <c r="C113" s="117"/>
      <c r="D113" s="117"/>
      <c r="E113" s="117"/>
      <c r="F113" s="117"/>
      <c r="G113" s="117"/>
      <c r="H113" s="117"/>
      <c r="I113" s="117"/>
    </row>
    <row r="115" spans="1:9" x14ac:dyDescent="0.25">
      <c r="A115" s="115" t="s">
        <v>3</v>
      </c>
      <c r="B115" s="115"/>
      <c r="C115" s="115"/>
      <c r="D115" s="115"/>
      <c r="E115" s="115"/>
      <c r="F115" s="115"/>
      <c r="G115" s="115"/>
      <c r="H115" s="115"/>
      <c r="I115" s="115"/>
    </row>
    <row r="116" spans="1:9" x14ac:dyDescent="0.25">
      <c r="A116" s="115" t="s">
        <v>4</v>
      </c>
      <c r="B116" s="115"/>
      <c r="C116" s="115"/>
      <c r="D116" s="115"/>
      <c r="E116" s="115"/>
      <c r="F116" s="115"/>
      <c r="G116" s="115"/>
      <c r="H116" s="115"/>
      <c r="I116" s="115"/>
    </row>
    <row r="117" spans="1:9" ht="14.25" customHeight="1" x14ac:dyDescent="0.25">
      <c r="A117" s="115" t="s">
        <v>5</v>
      </c>
      <c r="B117" s="115"/>
      <c r="C117" s="115"/>
      <c r="D117" s="115"/>
      <c r="E117" s="115"/>
      <c r="F117" s="115"/>
      <c r="G117" s="115"/>
      <c r="H117" s="115"/>
      <c r="I117" s="115"/>
    </row>
    <row r="118" spans="1:9" x14ac:dyDescent="0.25">
      <c r="A118" s="115" t="s">
        <v>6</v>
      </c>
      <c r="B118" s="115"/>
      <c r="C118" s="115"/>
      <c r="D118" s="115"/>
      <c r="E118" s="115"/>
      <c r="F118" s="115"/>
      <c r="G118" s="115"/>
      <c r="H118" s="115"/>
      <c r="I118" s="115"/>
    </row>
    <row r="120" spans="1:9" x14ac:dyDescent="0.25">
      <c r="A120" s="4" t="s">
        <v>7</v>
      </c>
      <c r="E120" s="4" t="s">
        <v>10</v>
      </c>
    </row>
    <row r="121" spans="1:9" x14ac:dyDescent="0.25">
      <c r="A121" s="4" t="s">
        <v>8</v>
      </c>
    </row>
    <row r="122" spans="1:9" x14ac:dyDescent="0.25">
      <c r="A122" s="3" t="s">
        <v>9</v>
      </c>
      <c r="E122" s="4" t="s">
        <v>11</v>
      </c>
    </row>
  </sheetData>
  <mergeCells count="95">
    <mergeCell ref="A5:I5"/>
    <mergeCell ref="A1:I1"/>
    <mergeCell ref="A3:I3"/>
    <mergeCell ref="A4:I4"/>
    <mergeCell ref="A102:I102"/>
    <mergeCell ref="A88:G88"/>
    <mergeCell ref="A89:G89"/>
    <mergeCell ref="A20:E20"/>
    <mergeCell ref="A27:F27"/>
    <mergeCell ref="A59:F59"/>
    <mergeCell ref="A118:I118"/>
    <mergeCell ref="A111:I111"/>
    <mergeCell ref="A103:I103"/>
    <mergeCell ref="A115:I115"/>
    <mergeCell ref="A116:I116"/>
    <mergeCell ref="A117:I117"/>
    <mergeCell ref="A113:I113"/>
    <mergeCell ref="A104:F104"/>
    <mergeCell ref="A105:F105"/>
    <mergeCell ref="A106:F106"/>
    <mergeCell ref="A35:F35"/>
    <mergeCell ref="A38:F38"/>
    <mergeCell ref="A8:D8"/>
    <mergeCell ref="A10:E10"/>
    <mergeCell ref="A11:E11"/>
    <mergeCell ref="A12:E12"/>
    <mergeCell ref="A13:E13"/>
    <mergeCell ref="A14:E14"/>
    <mergeCell ref="A16:E16"/>
    <mergeCell ref="A17:E17"/>
    <mergeCell ref="A19:E19"/>
    <mergeCell ref="A21:E21"/>
    <mergeCell ref="A22:E22"/>
    <mergeCell ref="A23:E23"/>
    <mergeCell ref="A24:E24"/>
    <mergeCell ref="A18:E18"/>
    <mergeCell ref="A2:I2"/>
    <mergeCell ref="A93:G93"/>
    <mergeCell ref="A25:E25"/>
    <mergeCell ref="A7:E7"/>
    <mergeCell ref="A92:G92"/>
    <mergeCell ref="A46:F46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28:F28"/>
    <mergeCell ref="A29:F29"/>
    <mergeCell ref="A30:F30"/>
    <mergeCell ref="A34:F34"/>
    <mergeCell ref="A33:F33"/>
    <mergeCell ref="A31:E31"/>
    <mergeCell ref="A39:F39"/>
    <mergeCell ref="A40:F40"/>
    <mergeCell ref="A41:F41"/>
    <mergeCell ref="A44:F44"/>
    <mergeCell ref="A45:F45"/>
    <mergeCell ref="A60:F60"/>
    <mergeCell ref="A61:F61"/>
    <mergeCell ref="A62:F62"/>
    <mergeCell ref="A63:F63"/>
    <mergeCell ref="A64:F64"/>
    <mergeCell ref="A72:F72"/>
    <mergeCell ref="A73:F73"/>
    <mergeCell ref="A76:F76"/>
    <mergeCell ref="A77:F77"/>
    <mergeCell ref="A65:F65"/>
    <mergeCell ref="A66:F66"/>
    <mergeCell ref="A67:F67"/>
    <mergeCell ref="A68:F68"/>
    <mergeCell ref="A69:F69"/>
    <mergeCell ref="A78:F78"/>
    <mergeCell ref="A79:F79"/>
    <mergeCell ref="A80:F80"/>
    <mergeCell ref="A81:F81"/>
    <mergeCell ref="A82:F82"/>
    <mergeCell ref="A83:F83"/>
    <mergeCell ref="A90:F90"/>
    <mergeCell ref="A91:F91"/>
    <mergeCell ref="A86:F86"/>
    <mergeCell ref="A87:F87"/>
    <mergeCell ref="A107:F107"/>
    <mergeCell ref="A108:F108"/>
    <mergeCell ref="A109:F109"/>
    <mergeCell ref="A96:F96"/>
    <mergeCell ref="A97:F97"/>
    <mergeCell ref="A98:F98"/>
    <mergeCell ref="A99:F99"/>
    <mergeCell ref="A100:F100"/>
  </mergeCells>
  <pageMargins left="0.25" right="0.25" top="0.55208333333333337" bottom="0.38541666666666669" header="0.3" footer="0.3"/>
  <pageSetup paperSize="9" orientation="portrait" r:id="rId1"/>
  <ignoredErrors>
    <ignoredError sqref="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2017-12-13T10:18:33Z</cp:lastPrinted>
  <dcterms:created xsi:type="dcterms:W3CDTF">2016-03-21T13:34:50Z</dcterms:created>
  <dcterms:modified xsi:type="dcterms:W3CDTF">2020-07-03T11:51:24Z</dcterms:modified>
</cp:coreProperties>
</file>