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21\36. SJEDNICA - 11.03.2021\5. TOČKA - I. REBALANS 2021\c) I. ID PROGRAMA ODRŽAVANJA\"/>
    </mc:Choice>
  </mc:AlternateContent>
  <bookViews>
    <workbookView xWindow="-120" yWindow="-120" windowWidth="29040" windowHeight="1584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137" i="1" l="1"/>
  <c r="H136" i="1"/>
  <c r="H135" i="1"/>
  <c r="H134" i="1"/>
  <c r="H133" i="1"/>
  <c r="H131" i="1"/>
  <c r="H132" i="1"/>
  <c r="H130" i="1"/>
  <c r="H129" i="1"/>
  <c r="F124" i="1"/>
  <c r="H124" i="1"/>
  <c r="G123" i="1"/>
  <c r="G122" i="1"/>
  <c r="G117" i="1"/>
  <c r="G116" i="1"/>
  <c r="F112" i="1"/>
  <c r="G111" i="1"/>
  <c r="G112" i="1" s="1"/>
  <c r="F108" i="1"/>
  <c r="G107" i="1"/>
  <c r="G106" i="1"/>
  <c r="H102" i="1"/>
  <c r="F102" i="1"/>
  <c r="G101" i="1"/>
  <c r="G102" i="1" s="1"/>
  <c r="F98" i="1"/>
  <c r="G97" i="1"/>
  <c r="G98" i="1" s="1"/>
  <c r="H94" i="1"/>
  <c r="F94" i="1"/>
  <c r="G93" i="1"/>
  <c r="G92" i="1"/>
  <c r="G91" i="1"/>
  <c r="G90" i="1"/>
  <c r="G89" i="1"/>
  <c r="G88" i="1"/>
  <c r="G87" i="1"/>
  <c r="G86" i="1"/>
  <c r="H82" i="1"/>
  <c r="F82" i="1"/>
  <c r="G81" i="1"/>
  <c r="G80" i="1"/>
  <c r="F77" i="1"/>
  <c r="G76" i="1"/>
  <c r="G77" i="1" s="1"/>
  <c r="F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F49" i="1"/>
  <c r="F44" i="1"/>
  <c r="G48" i="1"/>
  <c r="G47" i="1"/>
  <c r="G43" i="1"/>
  <c r="G42" i="1"/>
  <c r="G41" i="1"/>
  <c r="F38" i="1"/>
  <c r="F32" i="1"/>
  <c r="F26" i="1"/>
  <c r="F14" i="1"/>
  <c r="G37" i="1"/>
  <c r="G36" i="1"/>
  <c r="G30" i="1"/>
  <c r="G29" i="1"/>
  <c r="G31" i="1"/>
  <c r="G21" i="1"/>
  <c r="G25" i="1"/>
  <c r="G24" i="1"/>
  <c r="G23" i="1"/>
  <c r="G22" i="1"/>
  <c r="G20" i="1"/>
  <c r="G19" i="1"/>
  <c r="G18" i="1"/>
  <c r="G13" i="1"/>
  <c r="G12" i="1"/>
  <c r="G11" i="1"/>
  <c r="H108" i="1"/>
  <c r="H138" i="1" l="1"/>
  <c r="G82" i="1"/>
  <c r="G124" i="1"/>
  <c r="G108" i="1"/>
  <c r="G49" i="1"/>
  <c r="G44" i="1"/>
  <c r="G72" i="1"/>
  <c r="G94" i="1"/>
  <c r="G14" i="1"/>
  <c r="G26" i="1"/>
  <c r="G38" i="1"/>
  <c r="G32" i="1"/>
  <c r="H112" i="1"/>
  <c r="H98" i="1"/>
  <c r="H77" i="1"/>
  <c r="H118" i="1" l="1"/>
  <c r="H44" i="1" l="1"/>
  <c r="H26" i="1" l="1"/>
  <c r="H38" i="1" l="1"/>
  <c r="H14" i="1" l="1"/>
  <c r="H32" i="1"/>
  <c r="H49" i="1"/>
  <c r="H72" i="1"/>
  <c r="E32" i="1"/>
  <c r="E26" i="1"/>
  <c r="H125" i="1" l="1"/>
</calcChain>
</file>

<file path=xl/sharedStrings.xml><?xml version="1.0" encoding="utf-8"?>
<sst xmlns="http://schemas.openxmlformats.org/spreadsheetml/2006/main" count="149" uniqueCount="128">
  <si>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</si>
  <si>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</si>
  <si>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</si>
  <si>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</si>
  <si>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</si>
  <si>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</si>
  <si>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</si>
  <si>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</si>
  <si>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</si>
  <si>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</si>
  <si>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KOMUNALNA NAKNADA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</si>
  <si>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</si>
  <si>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</si>
  <si>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</si>
  <si>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</si>
  <si>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</si>
  <si>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</si>
  <si>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</si>
  <si>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</si>
  <si>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</si>
  <si>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</si>
  <si>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</si>
  <si>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</si>
  <si>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</si>
  <si>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</si>
  <si>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</si>
  <si>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</si>
  <si>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</si>
  <si>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</si>
  <si>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</si>
  <si>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</si>
  <si>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</si>
  <si>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</si>
  <si>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</si>
  <si>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</si>
  <si>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</si>
  <si>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</si>
  <si>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</si>
  <si>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</si>
  <si>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</si>
  <si>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</si>
  <si>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</si>
  <si>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</si>
  <si>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</si>
  <si>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</si>
  <si>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</si>
  <si>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</si>
  <si>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</si>
  <si>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</si>
  <si>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</si>
  <si>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</si>
  <si>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</si>
  <si>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</si>
  <si>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</si>
  <si>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</si>
  <si>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</si>
  <si>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</si>
  <si>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</si>
  <si>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</si>
  <si>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</si>
  <si>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</si>
  <si>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</si>
  <si>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</si>
  <si>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</si>
  <si>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</si>
  <si>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</si>
  <si>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</si>
  <si>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</si>
  <si>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</si>
  <si>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</si>
  <si>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</si>
  <si>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</si>
  <si>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</si>
  <si>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</si>
  <si>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</si>
  <si>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</si>
  <si>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</si>
  <si>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Kapitalni projekti: Asfaltiranje nerazvrstanih cesta</t>
  </si>
  <si>
    <t>IZVOR: Kapitalne pomoći</t>
  </si>
  <si>
    <t>Asfaltiranje nerzavrstanih  cesta</t>
  </si>
  <si>
    <t>Asfaltiranje nerazvrstanih cesta</t>
  </si>
  <si>
    <t>Javna rasvjeta Računi HEPa</t>
  </si>
  <si>
    <t>Aktivnost: Održavanje groblja</t>
  </si>
  <si>
    <t>Održavanje groblja</t>
  </si>
  <si>
    <t>IZVOR: Prihodi od prodaje financijske imovine</t>
  </si>
  <si>
    <t>Aktivnost: Investicijsko održavanje gradske imovine</t>
  </si>
  <si>
    <t>Kapitalne potpore iz županijskog proračuna- društveni domovi</t>
  </si>
  <si>
    <t>Kapitalni projekti: Popravak krova na Gradskoj tržnici</t>
  </si>
  <si>
    <t>Popravak krova na Gradskoj tržnici</t>
  </si>
  <si>
    <t>KAPITALNA POMOĆ</t>
  </si>
  <si>
    <t>održavanja komunalne infrastrukture za 2021. godinu</t>
  </si>
  <si>
    <t>IZVOR: Komunalni doprinos</t>
  </si>
  <si>
    <t>IZVOR: Šumski doprinos</t>
  </si>
  <si>
    <t>Uređenje groblja - ostalo</t>
  </si>
  <si>
    <t>Redovno održavanje gradske imovine</t>
  </si>
  <si>
    <t>Kapitalni projekti: Sanacija stare škole u Ivanić-Gradu</t>
  </si>
  <si>
    <t>Sanacija temelja stare škole u Ivanić-Gradu</t>
  </si>
  <si>
    <t>IZVOR: Prihodi od prodaje nefinancijske imovine</t>
  </si>
  <si>
    <t>ŠUMSKI DOPRINOS</t>
  </si>
  <si>
    <t>KOMUNALNI DOPRINOS</t>
  </si>
  <si>
    <t>PRIHODI OD PRODAJE NEFINANCIJSKE IMOVINE</t>
  </si>
  <si>
    <t>STARI IZNOS</t>
  </si>
  <si>
    <t>PROMJENA</t>
  </si>
  <si>
    <t>NOVI IZNOS</t>
  </si>
  <si>
    <t>Aktivnost: Dječja igrališta i urbana oprema</t>
  </si>
  <si>
    <t>IZVOR: Opći prihodi i primici</t>
  </si>
  <si>
    <t>Dječje igralište Centar</t>
  </si>
  <si>
    <t>Dječja igrališta i urbana oprema</t>
  </si>
  <si>
    <t>Redovno održavanje gradske imovine-društv.domovi</t>
  </si>
  <si>
    <t>Aktivnost: Održavanje Reciklažnog dvorišta Tarno</t>
  </si>
  <si>
    <t>Održavanje reciklažnog dvorišta Tarno</t>
  </si>
  <si>
    <t>IZVOR:  Kapitalne pomoći</t>
  </si>
  <si>
    <t>Održavanje Reciklažnog dvorišta Tarno</t>
  </si>
  <si>
    <t>Sanacija stare škole u Ivanić-Gradu</t>
  </si>
  <si>
    <t>Kapitalni projekti: Asfaltiranje Naftaplinske ulice</t>
  </si>
  <si>
    <t>IZVOR: Naknada za pridob. ener. min. sir. Rudna renta, Polozajna renta</t>
  </si>
  <si>
    <t>Asfaltiranje Naftaplinske ulice</t>
  </si>
  <si>
    <t>OPĆI PRIHODI I PRIMICI</t>
  </si>
  <si>
    <t>NAKNADA ZA PRIDOB.ENERG.MIN.SIR. RUDNA RENTA, POLOŽAJNA RENTA</t>
  </si>
  <si>
    <t>PRIHODI OD PRODAJE FINANCIJSKE IMOVINE</t>
  </si>
  <si>
    <t>I. Izmjenama Programa održavanja komunalne infrastrukture za 2021. godinu, sredstva koja će biti uprihodovana od komunalne naknade i po osnovi ostalih prihoda za posebne namjene te se  raspoređuju kako slijedi:</t>
  </si>
  <si>
    <t>I. Izmjenama Programa održavanja komunalne infrastrukture za 2021. godinu sredstva koja će biti uprihodovana od komunalne naknade te po osnovi ostalih prihoda za posebne namjene, raspoređuju se kako slijedi na:</t>
  </si>
  <si>
    <t xml:space="preserve">Program održavanja komunalne infrastrukture za 2021 godinu </t>
  </si>
  <si>
    <t>Na temelju članka 72. Zakona o komunalnom gospodarstvu (Narodne novine, broj 68/18, 110/18 i 32/20)  i članka 35. Statuta Grada Ivanić-Grada (Službeni glasnik, broj 01/21), Gradsko vijeće Grada Ivanić-Grada na svojoj ____. sjednici održanoj dana _________2021. godine donijelo je sljedeći</t>
  </si>
  <si>
    <t>I. IZMJENE PROGRAMA</t>
  </si>
  <si>
    <t xml:space="preserve">I. Izmjene Programa održavanja komunalne infrastrukture za 2021. godinu stupaju na snagu osmog dana od dana objave u Službenom glasniku Grada Ivanić-Grada. </t>
  </si>
  <si>
    <t>Predsjednik Gradskog vijeća:</t>
  </si>
  <si>
    <t xml:space="preserve">Željko Pongrac, pravnik kriminalist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</si>
</sst>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4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0" fillId="0" borderId="0" xfId="0"/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vertical="center"/>
    </xf>
    <xf numFmtId="0" fontId="1" fillId="4" borderId="12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1" fillId="0" borderId="14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" fillId="2" borderId="14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4" fontId="1" fillId="3" borderId="3" xfId="0" applyNumberFormat="1" applyFont="1" applyFill="1" applyBorder="1" applyAlignment="1">
      <alignment horizontal="right" vertical="center"/>
    </xf>
    <xf numFmtId="2" fontId="1" fillId="2" borderId="8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horizontal="right" vertical="center"/>
    </xf>
    <xf numFmtId="0" fontId="1" fillId="0" borderId="1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/>
    </xf>
    <xf numFmtId="4" fontId="1" fillId="0" borderId="17" xfId="0" applyNumberFormat="1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4" borderId="4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1" fillId="0" borderId="14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vertical="center" wrapText="1"/>
    </xf>
    <xf numFmtId="4" fontId="1" fillId="0" borderId="14" xfId="0" applyNumberFormat="1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4" fontId="1" fillId="0" borderId="13" xfId="0" applyNumberFormat="1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right" vertical="center" wrapText="1"/>
    </xf>
    <xf numFmtId="4" fontId="1" fillId="0" borderId="20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vertical="center"/>
    </xf>
    <xf numFmtId="4" fontId="1" fillId="0" borderId="18" xfId="0" applyNumberFormat="1" applyFont="1" applyFill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4" fontId="1" fillId="5" borderId="13" xfId="0" applyNumberFormat="1" applyFont="1" applyFill="1" applyBorder="1" applyAlignment="1">
      <alignment horizontal="right" vertical="center"/>
    </xf>
    <xf numFmtId="4" fontId="1" fillId="5" borderId="14" xfId="0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0" fontId="1" fillId="5" borderId="14" xfId="0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vertical="center"/>
    </xf>
    <xf numFmtId="4" fontId="1" fillId="5" borderId="13" xfId="0" applyNumberFormat="1" applyFont="1" applyFill="1" applyBorder="1" applyAlignment="1">
      <alignment vertical="center"/>
    </xf>
    <xf numFmtId="4" fontId="1" fillId="5" borderId="14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3" borderId="1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15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2" borderId="15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distributed"/>
    </xf>
    <xf numFmtId="0" fontId="2" fillId="3" borderId="2" xfId="0" applyFont="1" applyFill="1" applyBorder="1" applyAlignment="1">
      <alignment horizontal="left" vertical="distributed"/>
    </xf>
    <xf numFmtId="0" fontId="2" fillId="3" borderId="3" xfId="0" applyFont="1" applyFill="1" applyBorder="1" applyAlignment="1">
      <alignment horizontal="left" vertical="distributed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2" fillId="3" borderId="12" xfId="0" applyFont="1" applyFill="1" applyBorder="1" applyAlignment="1">
      <alignment vertical="distributed"/>
    </xf>
    <xf numFmtId="0" fontId="2" fillId="3" borderId="2" xfId="0" applyFont="1" applyFill="1" applyBorder="1" applyAlignment="1">
      <alignment vertical="distributed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2" fillId="3" borderId="12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0" fontId="1" fillId="0" borderId="1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Fill="1" applyBorder="1" applyAlignment="1">
      <alignment vertical="center"/>
    </xf>
  </cellXfs>
  <cellStyles count="3">
    <cellStyle name="Normal" xfId="1"/>
    <cellStyle name="Normalno" xfId="0" builtinId="0"/>
    <cellStyle name="Normalno 2" xfId="2"/>
  </cellStyles>
  <dxfs count="0"/>
  <tableStyles count="0" defaultTableStyle="TableStyleMedium2" defaultPivotStyle="PivotStyleLight16"/>
  <colors>
    <mruColors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abSelected="1" view="pageLayout" topLeftCell="A146" zoomScaleNormal="100" workbookViewId="0">
      <selection activeCell="G152" sqref="G152"/>
    </sheetView>
  </sheetViews>
  <sheetFormatPr defaultRowHeight="15" x14ac:dyDescent="0.25"/>
  <cols>
    <col min="1" max="1" width="47.710937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9" style="3" hidden="1" customWidth="1"/>
    <col min="6" max="6" width="16.42578125" style="3" customWidth="1"/>
    <col min="7" max="7" width="16" style="3" customWidth="1"/>
    <col min="8" max="8" width="18.28515625" style="3" customWidth="1"/>
  </cols>
  <sheetData>
    <row r="1" spans="1:8" ht="61.5" customHeight="1" x14ac:dyDescent="0.25">
      <c r="A1" s="93" t="s">
        <v>123</v>
      </c>
      <c r="B1" s="93"/>
      <c r="C1" s="93"/>
      <c r="D1" s="93"/>
      <c r="E1" s="93"/>
      <c r="F1" s="93"/>
      <c r="G1" s="93"/>
      <c r="H1" s="93"/>
    </row>
    <row r="2" spans="1:8" ht="22.5" customHeight="1" x14ac:dyDescent="0.25">
      <c r="A2" s="94" t="s">
        <v>124</v>
      </c>
      <c r="B2" s="94"/>
      <c r="C2" s="94"/>
      <c r="D2" s="94"/>
      <c r="E2" s="94"/>
      <c r="F2" s="94"/>
      <c r="G2" s="94"/>
      <c r="H2" s="94"/>
    </row>
    <row r="3" spans="1:8" ht="35.25" customHeight="1" x14ac:dyDescent="0.25">
      <c r="A3" s="95" t="s">
        <v>90</v>
      </c>
      <c r="B3" s="95"/>
      <c r="C3" s="95"/>
      <c r="D3" s="95"/>
      <c r="E3" s="95"/>
      <c r="F3" s="95"/>
      <c r="G3" s="95"/>
      <c r="H3" s="95"/>
    </row>
    <row r="4" spans="1:8" ht="17.25" customHeight="1" x14ac:dyDescent="0.25">
      <c r="A4" s="96" t="s">
        <v>0</v>
      </c>
      <c r="B4" s="96"/>
      <c r="C4" s="96"/>
      <c r="D4" s="96"/>
      <c r="E4" s="96"/>
      <c r="F4" s="96"/>
      <c r="G4" s="96"/>
      <c r="H4" s="96"/>
    </row>
    <row r="5" spans="1:8" ht="49.5" customHeight="1" x14ac:dyDescent="0.25">
      <c r="A5" s="93" t="s">
        <v>120</v>
      </c>
      <c r="B5" s="93"/>
      <c r="C5" s="93"/>
      <c r="D5" s="93"/>
      <c r="E5" s="93"/>
      <c r="F5" s="93"/>
      <c r="G5" s="93"/>
      <c r="H5" s="93"/>
    </row>
    <row r="6" spans="1:8" ht="22.5" customHeight="1" x14ac:dyDescent="0.25">
      <c r="A6" s="1"/>
      <c r="B6" s="1"/>
      <c r="C6" s="1"/>
      <c r="D6" s="1"/>
      <c r="E6" s="1"/>
      <c r="F6" s="1"/>
      <c r="G6" s="1"/>
    </row>
    <row r="7" spans="1:8" ht="19.5" customHeight="1" x14ac:dyDescent="0.25">
      <c r="A7" s="120" t="s">
        <v>11</v>
      </c>
      <c r="B7" s="121"/>
      <c r="C7" s="121"/>
      <c r="D7" s="121"/>
      <c r="E7" s="27"/>
      <c r="F7" s="27" t="s">
        <v>101</v>
      </c>
      <c r="G7" s="27" t="s">
        <v>102</v>
      </c>
      <c r="H7" s="65" t="s">
        <v>103</v>
      </c>
    </row>
    <row r="8" spans="1:8" ht="19.5" customHeight="1" x14ac:dyDescent="0.25">
      <c r="A8" s="126" t="s">
        <v>18</v>
      </c>
      <c r="B8" s="127"/>
      <c r="C8" s="127"/>
      <c r="D8" s="127"/>
      <c r="E8" s="28"/>
      <c r="F8" s="28"/>
      <c r="G8" s="28"/>
      <c r="H8" s="29"/>
    </row>
    <row r="9" spans="1:8" ht="18.75" customHeight="1" x14ac:dyDescent="0.25">
      <c r="A9" s="11" t="s">
        <v>27</v>
      </c>
      <c r="B9" s="8"/>
      <c r="C9" s="8"/>
      <c r="D9" s="8"/>
      <c r="E9" s="9"/>
      <c r="F9" s="9"/>
      <c r="G9" s="9"/>
      <c r="H9" s="12"/>
    </row>
    <row r="10" spans="1:8" s="7" customFormat="1" ht="18.75" customHeight="1" x14ac:dyDescent="0.25">
      <c r="A10" s="11" t="s">
        <v>91</v>
      </c>
      <c r="B10" s="8"/>
      <c r="C10" s="8"/>
      <c r="D10" s="8"/>
      <c r="E10" s="9"/>
      <c r="F10" s="9"/>
      <c r="G10" s="9"/>
      <c r="H10" s="12"/>
    </row>
    <row r="11" spans="1:8" ht="16.5" customHeight="1" x14ac:dyDescent="0.25">
      <c r="A11" s="128" t="s">
        <v>81</v>
      </c>
      <c r="B11" s="129"/>
      <c r="C11" s="129"/>
      <c r="D11" s="129"/>
      <c r="E11" s="130"/>
      <c r="F11" s="13">
        <v>450000</v>
      </c>
      <c r="G11" s="58">
        <f>SUM(F11,-H11)</f>
        <v>0</v>
      </c>
      <c r="H11" s="62">
        <v>450000</v>
      </c>
    </row>
    <row r="12" spans="1:8" ht="16.5" customHeight="1" x14ac:dyDescent="0.25">
      <c r="A12" s="122" t="s">
        <v>31</v>
      </c>
      <c r="B12" s="123"/>
      <c r="C12" s="123"/>
      <c r="D12" s="123"/>
      <c r="E12" s="46"/>
      <c r="F12" s="47">
        <v>150000</v>
      </c>
      <c r="G12" s="58">
        <f t="shared" ref="G12:G13" si="0">SUM(F12,-H12)</f>
        <v>0</v>
      </c>
      <c r="H12" s="63">
        <v>150000</v>
      </c>
    </row>
    <row r="13" spans="1:8" ht="17.25" customHeight="1" x14ac:dyDescent="0.25">
      <c r="A13" s="104" t="s">
        <v>32</v>
      </c>
      <c r="B13" s="105"/>
      <c r="C13" s="105"/>
      <c r="D13" s="105"/>
      <c r="E13" s="106"/>
      <c r="F13" s="15">
        <v>100000</v>
      </c>
      <c r="G13" s="58">
        <f t="shared" si="0"/>
        <v>0</v>
      </c>
      <c r="H13" s="64">
        <v>100000</v>
      </c>
    </row>
    <row r="14" spans="1:8" ht="18" customHeight="1" x14ac:dyDescent="0.25">
      <c r="A14" s="124" t="s">
        <v>13</v>
      </c>
      <c r="B14" s="125"/>
      <c r="C14" s="125"/>
      <c r="D14" s="125"/>
      <c r="E14" s="24"/>
      <c r="F14" s="61">
        <f>SUM(F11:F13)</f>
        <v>700000</v>
      </c>
      <c r="G14" s="59">
        <f>SUM(G11:G13)</f>
        <v>0</v>
      </c>
      <c r="H14" s="21">
        <f>SUM(H11:H13)</f>
        <v>700000</v>
      </c>
    </row>
    <row r="15" spans="1:8" ht="19.5" customHeight="1" x14ac:dyDescent="0.25">
      <c r="A15" s="109" t="s">
        <v>19</v>
      </c>
      <c r="B15" s="110"/>
      <c r="C15" s="110"/>
      <c r="D15" s="110"/>
      <c r="E15" s="110"/>
      <c r="F15" s="110"/>
      <c r="G15" s="110"/>
      <c r="H15" s="111"/>
    </row>
    <row r="16" spans="1:8" s="7" customFormat="1" ht="18.75" customHeight="1" x14ac:dyDescent="0.25">
      <c r="A16" s="11" t="s">
        <v>27</v>
      </c>
      <c r="B16" s="8"/>
      <c r="C16" s="8"/>
      <c r="D16" s="8"/>
      <c r="E16" s="9"/>
      <c r="F16" s="9"/>
      <c r="G16" s="9"/>
      <c r="H16" s="12"/>
    </row>
    <row r="17" spans="1:8" s="7" customFormat="1" ht="18.75" customHeight="1" x14ac:dyDescent="0.25">
      <c r="A17" s="11" t="s">
        <v>92</v>
      </c>
      <c r="B17" s="44"/>
      <c r="C17" s="44"/>
      <c r="D17" s="44"/>
      <c r="E17" s="45"/>
      <c r="F17" s="45"/>
      <c r="G17" s="45"/>
      <c r="H17" s="12"/>
    </row>
    <row r="18" spans="1:8" ht="16.5" customHeight="1" x14ac:dyDescent="0.25">
      <c r="A18" s="131" t="s">
        <v>33</v>
      </c>
      <c r="B18" s="132"/>
      <c r="C18" s="132"/>
      <c r="D18" s="132"/>
      <c r="E18" s="132"/>
      <c r="F18" s="16">
        <v>250000</v>
      </c>
      <c r="G18" s="58">
        <f t="shared" ref="G18:G25" si="1">SUM(F18,-H18)</f>
        <v>0</v>
      </c>
      <c r="H18" s="66">
        <v>250000</v>
      </c>
    </row>
    <row r="19" spans="1:8" s="7" customFormat="1" ht="16.5" customHeight="1" x14ac:dyDescent="0.25">
      <c r="A19" s="133" t="s">
        <v>30</v>
      </c>
      <c r="B19" s="134"/>
      <c r="C19" s="134"/>
      <c r="D19" s="134"/>
      <c r="E19" s="43"/>
      <c r="F19" s="17">
        <v>221200</v>
      </c>
      <c r="G19" s="58">
        <f t="shared" si="1"/>
        <v>0</v>
      </c>
      <c r="H19" s="67">
        <v>221200</v>
      </c>
    </row>
    <row r="20" spans="1:8" ht="16.5" customHeight="1" x14ac:dyDescent="0.25">
      <c r="A20" s="100" t="s">
        <v>34</v>
      </c>
      <c r="B20" s="101"/>
      <c r="C20" s="101"/>
      <c r="D20" s="101"/>
      <c r="E20" s="101"/>
      <c r="F20" s="18">
        <v>300000</v>
      </c>
      <c r="G20" s="58">
        <f t="shared" si="1"/>
        <v>0</v>
      </c>
      <c r="H20" s="68">
        <v>300000</v>
      </c>
    </row>
    <row r="21" spans="1:8" ht="16.5" customHeight="1" x14ac:dyDescent="0.25">
      <c r="A21" s="100" t="s">
        <v>35</v>
      </c>
      <c r="B21" s="101"/>
      <c r="C21" s="101"/>
      <c r="D21" s="101"/>
      <c r="E21" s="101"/>
      <c r="F21" s="18">
        <v>500000</v>
      </c>
      <c r="G21" s="58">
        <f>SUM(H21,-F21)</f>
        <v>-100000</v>
      </c>
      <c r="H21" s="68">
        <v>400000</v>
      </c>
    </row>
    <row r="22" spans="1:8" ht="20.25" customHeight="1" x14ac:dyDescent="0.25">
      <c r="A22" s="104" t="s">
        <v>36</v>
      </c>
      <c r="B22" s="105"/>
      <c r="C22" s="105"/>
      <c r="D22" s="105"/>
      <c r="E22" s="105"/>
      <c r="F22" s="18">
        <v>25000</v>
      </c>
      <c r="G22" s="58">
        <f t="shared" si="1"/>
        <v>0</v>
      </c>
      <c r="H22" s="68">
        <v>25000</v>
      </c>
    </row>
    <row r="23" spans="1:8" ht="18.75" customHeight="1" x14ac:dyDescent="0.25">
      <c r="A23" s="104" t="s">
        <v>37</v>
      </c>
      <c r="B23" s="105"/>
      <c r="C23" s="105"/>
      <c r="D23" s="105"/>
      <c r="E23" s="105"/>
      <c r="F23" s="18">
        <v>300000</v>
      </c>
      <c r="G23" s="58">
        <f t="shared" si="1"/>
        <v>0</v>
      </c>
      <c r="H23" s="68">
        <v>300000</v>
      </c>
    </row>
    <row r="24" spans="1:8" s="7" customFormat="1" ht="18.75" customHeight="1" x14ac:dyDescent="0.25">
      <c r="A24" s="100" t="s">
        <v>38</v>
      </c>
      <c r="B24" s="101"/>
      <c r="C24" s="101"/>
      <c r="D24" s="101"/>
      <c r="E24" s="101"/>
      <c r="F24" s="18">
        <v>80000</v>
      </c>
      <c r="G24" s="58">
        <f t="shared" si="1"/>
        <v>0</v>
      </c>
      <c r="H24" s="68">
        <v>80000</v>
      </c>
    </row>
    <row r="25" spans="1:8" s="7" customFormat="1" ht="18.75" customHeight="1" x14ac:dyDescent="0.25">
      <c r="A25" s="103" t="s">
        <v>80</v>
      </c>
      <c r="B25" s="71"/>
      <c r="C25" s="71"/>
      <c r="D25" s="71"/>
      <c r="E25" s="48"/>
      <c r="F25" s="49">
        <v>100000</v>
      </c>
      <c r="G25" s="58">
        <f t="shared" si="1"/>
        <v>0</v>
      </c>
      <c r="H25" s="68">
        <v>100000</v>
      </c>
    </row>
    <row r="26" spans="1:8" ht="19.5" customHeight="1" x14ac:dyDescent="0.25">
      <c r="A26" s="107" t="s">
        <v>14</v>
      </c>
      <c r="B26" s="108"/>
      <c r="C26" s="108"/>
      <c r="D26" s="108"/>
      <c r="E26" s="20" t="e">
        <f>SUM(#REF!)</f>
        <v>#REF!</v>
      </c>
      <c r="F26" s="61">
        <f>SUM(F18:F25)</f>
        <v>1776200</v>
      </c>
      <c r="G26" s="59">
        <f>SUM(G23:G25)</f>
        <v>0</v>
      </c>
      <c r="H26" s="21">
        <f>SUM(H18:H25)</f>
        <v>1676200</v>
      </c>
    </row>
    <row r="27" spans="1:8" ht="18.75" customHeight="1" x14ac:dyDescent="0.25">
      <c r="A27" s="118" t="s">
        <v>20</v>
      </c>
      <c r="B27" s="119"/>
      <c r="C27" s="119"/>
      <c r="D27" s="119"/>
      <c r="E27" s="22"/>
      <c r="F27" s="22"/>
      <c r="G27" s="22"/>
      <c r="H27" s="23"/>
    </row>
    <row r="28" spans="1:8" s="7" customFormat="1" ht="18.75" customHeight="1" x14ac:dyDescent="0.25">
      <c r="A28" s="11" t="s">
        <v>27</v>
      </c>
      <c r="B28" s="8"/>
      <c r="C28" s="8"/>
      <c r="D28" s="8"/>
      <c r="E28" s="9"/>
      <c r="F28" s="9"/>
      <c r="G28" s="9"/>
      <c r="H28" s="12"/>
    </row>
    <row r="29" spans="1:8" ht="18" customHeight="1" x14ac:dyDescent="0.25">
      <c r="A29" s="104" t="s">
        <v>39</v>
      </c>
      <c r="B29" s="105"/>
      <c r="C29" s="105"/>
      <c r="D29" s="105"/>
      <c r="E29" s="106"/>
      <c r="F29" s="13">
        <v>300000</v>
      </c>
      <c r="G29" s="58">
        <f t="shared" ref="G29:G30" si="2">SUM(H29,-F29)</f>
        <v>0</v>
      </c>
      <c r="H29" s="62">
        <v>300000</v>
      </c>
    </row>
    <row r="30" spans="1:8" ht="18.75" customHeight="1" x14ac:dyDescent="0.25">
      <c r="A30" s="104" t="s">
        <v>40</v>
      </c>
      <c r="B30" s="105"/>
      <c r="C30" s="105"/>
      <c r="D30" s="105"/>
      <c r="E30" s="106"/>
      <c r="F30" s="14">
        <v>200000</v>
      </c>
      <c r="G30" s="58">
        <f t="shared" si="2"/>
        <v>0</v>
      </c>
      <c r="H30" s="63">
        <v>200000</v>
      </c>
    </row>
    <row r="31" spans="1:8" ht="18.75" customHeight="1" x14ac:dyDescent="0.25">
      <c r="A31" s="104" t="s">
        <v>41</v>
      </c>
      <c r="B31" s="105"/>
      <c r="C31" s="105"/>
      <c r="D31" s="105"/>
      <c r="E31" s="106"/>
      <c r="F31" s="14">
        <v>1800000</v>
      </c>
      <c r="G31" s="58">
        <f>SUM(H31,-F31)</f>
        <v>-200000</v>
      </c>
      <c r="H31" s="63">
        <v>1600000</v>
      </c>
    </row>
    <row r="32" spans="1:8" s="7" customFormat="1" ht="18" customHeight="1" x14ac:dyDescent="0.25">
      <c r="A32" s="107" t="s">
        <v>15</v>
      </c>
      <c r="B32" s="108"/>
      <c r="C32" s="108"/>
      <c r="D32" s="108"/>
      <c r="E32" s="20" t="e">
        <f>SUM(#REF!)</f>
        <v>#REF!</v>
      </c>
      <c r="F32" s="61">
        <f>SUM(F29:F31)</f>
        <v>2300000</v>
      </c>
      <c r="G32" s="61">
        <f>SUM(G29:G31)</f>
        <v>-200000</v>
      </c>
      <c r="H32" s="21">
        <f>SUM(H29:H31)</f>
        <v>2100000</v>
      </c>
    </row>
    <row r="33" spans="1:8" s="7" customFormat="1" ht="20.25" customHeight="1" x14ac:dyDescent="0.25">
      <c r="A33" s="118" t="s">
        <v>28</v>
      </c>
      <c r="B33" s="119"/>
      <c r="C33" s="119"/>
      <c r="D33" s="119"/>
      <c r="E33" s="22"/>
      <c r="F33" s="22"/>
      <c r="G33" s="22"/>
      <c r="H33" s="23"/>
    </row>
    <row r="34" spans="1:8" s="7" customFormat="1" ht="17.25" customHeight="1" x14ac:dyDescent="0.25">
      <c r="A34" s="11" t="s">
        <v>75</v>
      </c>
      <c r="B34" s="8"/>
      <c r="C34" s="8"/>
      <c r="D34" s="8"/>
      <c r="E34" s="9"/>
      <c r="F34" s="9"/>
      <c r="G34" s="9"/>
      <c r="H34" s="12"/>
    </row>
    <row r="35" spans="1:8" s="7" customFormat="1" ht="17.25" customHeight="1" x14ac:dyDescent="0.25">
      <c r="A35" s="11" t="s">
        <v>27</v>
      </c>
      <c r="B35" s="8"/>
      <c r="C35" s="8"/>
      <c r="D35" s="8"/>
      <c r="E35" s="9"/>
      <c r="F35" s="9"/>
      <c r="G35" s="9"/>
      <c r="H35" s="12"/>
    </row>
    <row r="36" spans="1:8" ht="19.5" customHeight="1" x14ac:dyDescent="0.25">
      <c r="A36" s="104" t="s">
        <v>42</v>
      </c>
      <c r="B36" s="105"/>
      <c r="C36" s="105"/>
      <c r="D36" s="105"/>
      <c r="E36" s="106"/>
      <c r="F36" s="14">
        <v>250000</v>
      </c>
      <c r="G36" s="58">
        <f t="shared" ref="G36:G37" si="3">SUM(H36,-F36)</f>
        <v>0</v>
      </c>
      <c r="H36" s="63">
        <v>250000</v>
      </c>
    </row>
    <row r="37" spans="1:8" s="7" customFormat="1" ht="18" customHeight="1" x14ac:dyDescent="0.25">
      <c r="A37" s="50" t="s">
        <v>43</v>
      </c>
      <c r="B37" s="51"/>
      <c r="C37" s="51"/>
      <c r="D37" s="51"/>
      <c r="E37" s="52"/>
      <c r="F37" s="47">
        <v>50000</v>
      </c>
      <c r="G37" s="58">
        <f t="shared" si="3"/>
        <v>0</v>
      </c>
      <c r="H37" s="63">
        <v>50000</v>
      </c>
    </row>
    <row r="38" spans="1:8" ht="19.5" customHeight="1" x14ac:dyDescent="0.25">
      <c r="A38" s="82" t="s">
        <v>29</v>
      </c>
      <c r="B38" s="83"/>
      <c r="C38" s="83"/>
      <c r="D38" s="83"/>
      <c r="E38" s="90"/>
      <c r="F38" s="37">
        <f>SUM(F36:F37)</f>
        <v>300000</v>
      </c>
      <c r="G38" s="37">
        <f>SUM(G36:G37)</f>
        <v>0</v>
      </c>
      <c r="H38" s="19">
        <f>SUM(H36:H37)</f>
        <v>300000</v>
      </c>
    </row>
    <row r="39" spans="1:8" ht="23.25" customHeight="1" x14ac:dyDescent="0.25">
      <c r="A39" s="30" t="s">
        <v>21</v>
      </c>
      <c r="B39" s="31"/>
      <c r="C39" s="31"/>
      <c r="D39" s="31"/>
      <c r="E39" s="22"/>
      <c r="F39" s="22"/>
      <c r="G39" s="22"/>
      <c r="H39" s="23"/>
    </row>
    <row r="40" spans="1:8" s="7" customFormat="1" ht="25.5" customHeight="1" x14ac:dyDescent="0.25">
      <c r="A40" s="11" t="s">
        <v>27</v>
      </c>
      <c r="B40" s="8"/>
      <c r="C40" s="8"/>
      <c r="D40" s="8"/>
      <c r="E40" s="9"/>
      <c r="F40" s="9"/>
      <c r="G40" s="9"/>
      <c r="H40" s="12"/>
    </row>
    <row r="41" spans="1:8" ht="19.5" customHeight="1" x14ac:dyDescent="0.25">
      <c r="A41" s="104" t="s">
        <v>44</v>
      </c>
      <c r="B41" s="105"/>
      <c r="C41" s="105"/>
      <c r="D41" s="105"/>
      <c r="E41" s="106"/>
      <c r="F41" s="15">
        <v>80000</v>
      </c>
      <c r="G41" s="58">
        <f t="shared" ref="G41:G42" si="4">SUM(H41,-F41)</f>
        <v>0</v>
      </c>
      <c r="H41" s="64">
        <v>80000</v>
      </c>
    </row>
    <row r="42" spans="1:8" ht="20.25" customHeight="1" x14ac:dyDescent="0.25">
      <c r="A42" s="100" t="s">
        <v>45</v>
      </c>
      <c r="B42" s="101"/>
      <c r="C42" s="101"/>
      <c r="D42" s="101"/>
      <c r="E42" s="102"/>
      <c r="F42" s="15">
        <v>200000</v>
      </c>
      <c r="G42" s="58">
        <f t="shared" si="4"/>
        <v>0</v>
      </c>
      <c r="H42" s="64">
        <v>200000</v>
      </c>
    </row>
    <row r="43" spans="1:8" ht="22.5" customHeight="1" x14ac:dyDescent="0.25">
      <c r="A43" s="100" t="s">
        <v>46</v>
      </c>
      <c r="B43" s="101"/>
      <c r="C43" s="101"/>
      <c r="D43" s="101"/>
      <c r="E43" s="102"/>
      <c r="F43" s="14">
        <v>150000</v>
      </c>
      <c r="G43" s="58">
        <f>SUM(H43,-F43)</f>
        <v>-150000</v>
      </c>
      <c r="H43" s="63">
        <v>0</v>
      </c>
    </row>
    <row r="44" spans="1:8" ht="21.75" customHeight="1" x14ac:dyDescent="0.25">
      <c r="A44" s="97" t="s">
        <v>16</v>
      </c>
      <c r="B44" s="98"/>
      <c r="C44" s="98"/>
      <c r="D44" s="98"/>
      <c r="E44" s="99"/>
      <c r="F44" s="69">
        <f>SUM(F41:F43)</f>
        <v>430000</v>
      </c>
      <c r="G44" s="69">
        <f>SUM(G41:G43)</f>
        <v>-150000</v>
      </c>
      <c r="H44" s="21">
        <f>SUM(H41:H43)</f>
        <v>280000</v>
      </c>
    </row>
    <row r="45" spans="1:8" ht="24.75" customHeight="1" x14ac:dyDescent="0.25">
      <c r="A45" s="32" t="s">
        <v>22</v>
      </c>
      <c r="B45" s="33"/>
      <c r="C45" s="33"/>
      <c r="D45" s="33"/>
      <c r="E45" s="26"/>
      <c r="F45" s="26"/>
      <c r="G45" s="26"/>
      <c r="H45" s="23"/>
    </row>
    <row r="46" spans="1:8" s="7" customFormat="1" ht="25.5" customHeight="1" x14ac:dyDescent="0.25">
      <c r="A46" s="11" t="s">
        <v>27</v>
      </c>
      <c r="B46" s="8"/>
      <c r="C46" s="8"/>
      <c r="D46" s="8"/>
      <c r="E46" s="9"/>
      <c r="F46" s="9"/>
      <c r="G46" s="9"/>
      <c r="H46" s="12"/>
    </row>
    <row r="47" spans="1:8" ht="21" customHeight="1" x14ac:dyDescent="0.25">
      <c r="A47" s="104" t="s">
        <v>47</v>
      </c>
      <c r="B47" s="105"/>
      <c r="C47" s="105"/>
      <c r="D47" s="105"/>
      <c r="E47" s="106"/>
      <c r="F47" s="13">
        <v>20000</v>
      </c>
      <c r="G47" s="58">
        <f t="shared" ref="G47:G48" si="5">SUM(H47,-F47)</f>
        <v>0</v>
      </c>
      <c r="H47" s="62">
        <v>20000</v>
      </c>
    </row>
    <row r="48" spans="1:8" ht="19.5" customHeight="1" x14ac:dyDescent="0.25">
      <c r="A48" s="104" t="s">
        <v>48</v>
      </c>
      <c r="B48" s="105"/>
      <c r="C48" s="105"/>
      <c r="D48" s="105"/>
      <c r="E48" s="106"/>
      <c r="F48" s="14">
        <v>200000</v>
      </c>
      <c r="G48" s="58">
        <f t="shared" si="5"/>
        <v>0</v>
      </c>
      <c r="H48" s="63">
        <v>200000</v>
      </c>
    </row>
    <row r="49" spans="1:8" ht="22.5" customHeight="1" x14ac:dyDescent="0.25">
      <c r="A49" s="124" t="s">
        <v>17</v>
      </c>
      <c r="B49" s="125"/>
      <c r="C49" s="125"/>
      <c r="D49" s="125"/>
      <c r="E49" s="135"/>
      <c r="F49" s="69">
        <f>SUM(F46:F48)</f>
        <v>220000</v>
      </c>
      <c r="G49" s="69">
        <f>SUM(G46:G48)</f>
        <v>0</v>
      </c>
      <c r="H49" s="21">
        <f>SUM(H47:H48)</f>
        <v>220000</v>
      </c>
    </row>
    <row r="50" spans="1:8" ht="25.5" customHeight="1" x14ac:dyDescent="0.25">
      <c r="A50" s="30" t="s">
        <v>23</v>
      </c>
      <c r="B50" s="31"/>
      <c r="C50" s="31"/>
      <c r="D50" s="31"/>
      <c r="E50" s="22"/>
      <c r="F50" s="22"/>
      <c r="G50" s="22"/>
      <c r="H50" s="23"/>
    </row>
    <row r="51" spans="1:8" s="7" customFormat="1" ht="24.75" customHeight="1" x14ac:dyDescent="0.25">
      <c r="A51" s="11" t="s">
        <v>27</v>
      </c>
      <c r="B51" s="8"/>
      <c r="C51" s="8"/>
      <c r="D51" s="8"/>
      <c r="E51" s="9"/>
      <c r="F51" s="9"/>
      <c r="G51" s="9"/>
      <c r="H51" s="12"/>
    </row>
    <row r="52" spans="1:8" ht="35.25" customHeight="1" x14ac:dyDescent="0.25">
      <c r="A52" s="100" t="s">
        <v>49</v>
      </c>
      <c r="B52" s="101"/>
      <c r="C52" s="101"/>
      <c r="D52" s="101"/>
      <c r="E52" s="102"/>
      <c r="F52" s="13">
        <v>200000</v>
      </c>
      <c r="G52" s="58">
        <f t="shared" ref="G52:G71" si="6">SUM(H52,-F52)</f>
        <v>0</v>
      </c>
      <c r="H52" s="62">
        <v>200000</v>
      </c>
    </row>
    <row r="53" spans="1:8" ht="35.25" customHeight="1" x14ac:dyDescent="0.25">
      <c r="A53" s="100" t="s">
        <v>50</v>
      </c>
      <c r="B53" s="101"/>
      <c r="C53" s="101"/>
      <c r="D53" s="101"/>
      <c r="E53" s="102"/>
      <c r="F53" s="14">
        <v>10000</v>
      </c>
      <c r="G53" s="58">
        <f t="shared" si="6"/>
        <v>0</v>
      </c>
      <c r="H53" s="63">
        <v>10000</v>
      </c>
    </row>
    <row r="54" spans="1:8" ht="33" customHeight="1" x14ac:dyDescent="0.25">
      <c r="A54" s="100" t="s">
        <v>51</v>
      </c>
      <c r="B54" s="101"/>
      <c r="C54" s="101"/>
      <c r="D54" s="101"/>
      <c r="E54" s="102"/>
      <c r="F54" s="14">
        <v>15000</v>
      </c>
      <c r="G54" s="58">
        <f t="shared" si="6"/>
        <v>0</v>
      </c>
      <c r="H54" s="63">
        <v>15000</v>
      </c>
    </row>
    <row r="55" spans="1:8" ht="30.75" customHeight="1" x14ac:dyDescent="0.25">
      <c r="A55" s="100" t="s">
        <v>52</v>
      </c>
      <c r="B55" s="101"/>
      <c r="C55" s="101"/>
      <c r="D55" s="101"/>
      <c r="E55" s="102"/>
      <c r="F55" s="14">
        <v>10000</v>
      </c>
      <c r="G55" s="58">
        <f t="shared" si="6"/>
        <v>0</v>
      </c>
      <c r="H55" s="63">
        <v>10000</v>
      </c>
    </row>
    <row r="56" spans="1:8" ht="32.25" customHeight="1" x14ac:dyDescent="0.25">
      <c r="A56" s="100" t="s">
        <v>53</v>
      </c>
      <c r="B56" s="101"/>
      <c r="C56" s="101"/>
      <c r="D56" s="101"/>
      <c r="E56" s="102"/>
      <c r="F56" s="14">
        <v>10000</v>
      </c>
      <c r="G56" s="58">
        <f t="shared" si="6"/>
        <v>0</v>
      </c>
      <c r="H56" s="63">
        <v>10000</v>
      </c>
    </row>
    <row r="57" spans="1:8" ht="36.75" customHeight="1" x14ac:dyDescent="0.25">
      <c r="A57" s="100" t="s">
        <v>54</v>
      </c>
      <c r="B57" s="101"/>
      <c r="C57" s="101"/>
      <c r="D57" s="101"/>
      <c r="E57" s="102"/>
      <c r="F57" s="14">
        <v>10000</v>
      </c>
      <c r="G57" s="58">
        <f t="shared" si="6"/>
        <v>0</v>
      </c>
      <c r="H57" s="63">
        <v>10000</v>
      </c>
    </row>
    <row r="58" spans="1:8" ht="33" customHeight="1" x14ac:dyDescent="0.25">
      <c r="A58" s="100" t="s">
        <v>55</v>
      </c>
      <c r="B58" s="101"/>
      <c r="C58" s="101"/>
      <c r="D58" s="101"/>
      <c r="E58" s="102"/>
      <c r="F58" s="14">
        <v>15000</v>
      </c>
      <c r="G58" s="58">
        <f t="shared" si="6"/>
        <v>0</v>
      </c>
      <c r="H58" s="63">
        <v>15000</v>
      </c>
    </row>
    <row r="59" spans="1:8" ht="36" customHeight="1" x14ac:dyDescent="0.25">
      <c r="A59" s="100" t="s">
        <v>56</v>
      </c>
      <c r="B59" s="101"/>
      <c r="C59" s="101"/>
      <c r="D59" s="101"/>
      <c r="E59" s="102"/>
      <c r="F59" s="14">
        <v>10000</v>
      </c>
      <c r="G59" s="58">
        <f t="shared" si="6"/>
        <v>0</v>
      </c>
      <c r="H59" s="63">
        <v>10000</v>
      </c>
    </row>
    <row r="60" spans="1:8" ht="30" customHeight="1" x14ac:dyDescent="0.25">
      <c r="A60" s="100" t="s">
        <v>57</v>
      </c>
      <c r="B60" s="101"/>
      <c r="C60" s="101"/>
      <c r="D60" s="101"/>
      <c r="E60" s="102"/>
      <c r="F60" s="14">
        <v>10000</v>
      </c>
      <c r="G60" s="58">
        <f t="shared" si="6"/>
        <v>0</v>
      </c>
      <c r="H60" s="63">
        <v>10000</v>
      </c>
    </row>
    <row r="61" spans="1:8" ht="34.5" customHeight="1" x14ac:dyDescent="0.25">
      <c r="A61" s="100" t="s">
        <v>58</v>
      </c>
      <c r="B61" s="101"/>
      <c r="C61" s="101"/>
      <c r="D61" s="101"/>
      <c r="E61" s="102"/>
      <c r="F61" s="14">
        <v>15000</v>
      </c>
      <c r="G61" s="58">
        <f t="shared" si="6"/>
        <v>0</v>
      </c>
      <c r="H61" s="63">
        <v>15000</v>
      </c>
    </row>
    <row r="62" spans="1:8" ht="29.25" customHeight="1" x14ac:dyDescent="0.25">
      <c r="A62" s="100" t="s">
        <v>59</v>
      </c>
      <c r="B62" s="101"/>
      <c r="C62" s="101"/>
      <c r="D62" s="101"/>
      <c r="E62" s="102"/>
      <c r="F62" s="14">
        <v>5000</v>
      </c>
      <c r="G62" s="58">
        <f t="shared" si="6"/>
        <v>0</v>
      </c>
      <c r="H62" s="63">
        <v>5000</v>
      </c>
    </row>
    <row r="63" spans="1:8" ht="27" customHeight="1" x14ac:dyDescent="0.25">
      <c r="A63" s="100" t="s">
        <v>60</v>
      </c>
      <c r="B63" s="101"/>
      <c r="C63" s="101"/>
      <c r="D63" s="101"/>
      <c r="E63" s="102"/>
      <c r="F63" s="14">
        <v>5000</v>
      </c>
      <c r="G63" s="58">
        <f t="shared" si="6"/>
        <v>0</v>
      </c>
      <c r="H63" s="63">
        <v>5000</v>
      </c>
    </row>
    <row r="64" spans="1:8" ht="29.25" customHeight="1" x14ac:dyDescent="0.25">
      <c r="A64" s="100" t="s">
        <v>61</v>
      </c>
      <c r="B64" s="101"/>
      <c r="C64" s="101"/>
      <c r="D64" s="101"/>
      <c r="E64" s="102"/>
      <c r="F64" s="14">
        <v>10000</v>
      </c>
      <c r="G64" s="58">
        <f t="shared" si="6"/>
        <v>0</v>
      </c>
      <c r="H64" s="63">
        <v>10000</v>
      </c>
    </row>
    <row r="65" spans="1:8" ht="32.25" customHeight="1" x14ac:dyDescent="0.25">
      <c r="A65" s="100" t="s">
        <v>62</v>
      </c>
      <c r="B65" s="101"/>
      <c r="C65" s="101"/>
      <c r="D65" s="101"/>
      <c r="E65" s="102"/>
      <c r="F65" s="14">
        <v>5000</v>
      </c>
      <c r="G65" s="58">
        <f t="shared" si="6"/>
        <v>0</v>
      </c>
      <c r="H65" s="63">
        <v>5000</v>
      </c>
    </row>
    <row r="66" spans="1:8" ht="32.25" customHeight="1" x14ac:dyDescent="0.25">
      <c r="A66" s="100" t="s">
        <v>63</v>
      </c>
      <c r="B66" s="101"/>
      <c r="C66" s="101"/>
      <c r="D66" s="101"/>
      <c r="E66" s="102"/>
      <c r="F66" s="15">
        <v>10000</v>
      </c>
      <c r="G66" s="16">
        <f t="shared" si="6"/>
        <v>0</v>
      </c>
      <c r="H66" s="64">
        <v>10000</v>
      </c>
    </row>
    <row r="67" spans="1:8" ht="30.75" customHeight="1" x14ac:dyDescent="0.25">
      <c r="A67" s="100" t="s">
        <v>64</v>
      </c>
      <c r="B67" s="101"/>
      <c r="C67" s="101"/>
      <c r="D67" s="101"/>
      <c r="E67" s="102"/>
      <c r="F67" s="14">
        <v>15000</v>
      </c>
      <c r="G67" s="58">
        <f t="shared" si="6"/>
        <v>0</v>
      </c>
      <c r="H67" s="63">
        <v>15000</v>
      </c>
    </row>
    <row r="68" spans="1:8" ht="29.25" customHeight="1" x14ac:dyDescent="0.25">
      <c r="A68" s="100" t="s">
        <v>65</v>
      </c>
      <c r="B68" s="101"/>
      <c r="C68" s="101"/>
      <c r="D68" s="101"/>
      <c r="E68" s="102"/>
      <c r="F68" s="14">
        <v>15000</v>
      </c>
      <c r="G68" s="58">
        <f t="shared" si="6"/>
        <v>0</v>
      </c>
      <c r="H68" s="63">
        <v>15000</v>
      </c>
    </row>
    <row r="69" spans="1:8" ht="27.75" customHeight="1" x14ac:dyDescent="0.25">
      <c r="A69" s="100" t="s">
        <v>66</v>
      </c>
      <c r="B69" s="101"/>
      <c r="C69" s="101"/>
      <c r="D69" s="101"/>
      <c r="E69" s="102"/>
      <c r="F69" s="15">
        <v>15000</v>
      </c>
      <c r="G69" s="58">
        <f t="shared" si="6"/>
        <v>0</v>
      </c>
      <c r="H69" s="64">
        <v>15000</v>
      </c>
    </row>
    <row r="70" spans="1:8" ht="29.25" customHeight="1" x14ac:dyDescent="0.25">
      <c r="A70" s="131" t="s">
        <v>67</v>
      </c>
      <c r="B70" s="132"/>
      <c r="C70" s="132"/>
      <c r="D70" s="132"/>
      <c r="E70" s="140"/>
      <c r="F70" s="13">
        <v>15000</v>
      </c>
      <c r="G70" s="58">
        <f t="shared" si="6"/>
        <v>0</v>
      </c>
      <c r="H70" s="62">
        <v>15000</v>
      </c>
    </row>
    <row r="71" spans="1:8" ht="34.5" customHeight="1" x14ac:dyDescent="0.25">
      <c r="A71" s="100" t="s">
        <v>68</v>
      </c>
      <c r="B71" s="101"/>
      <c r="C71" s="101"/>
      <c r="D71" s="101"/>
      <c r="E71" s="102"/>
      <c r="F71" s="14">
        <v>10000</v>
      </c>
      <c r="G71" s="58">
        <f t="shared" si="6"/>
        <v>0</v>
      </c>
      <c r="H71" s="63">
        <v>10000</v>
      </c>
    </row>
    <row r="72" spans="1:8" ht="24" customHeight="1" x14ac:dyDescent="0.25">
      <c r="A72" s="137" t="s">
        <v>24</v>
      </c>
      <c r="B72" s="138"/>
      <c r="C72" s="138"/>
      <c r="D72" s="138"/>
      <c r="E72" s="139"/>
      <c r="F72" s="69">
        <f>SUM(F52:F71)</f>
        <v>410000</v>
      </c>
      <c r="G72" s="69">
        <f>SUM(G69:G71)</f>
        <v>0</v>
      </c>
      <c r="H72" s="19">
        <f>SUM(H52:H71)</f>
        <v>410000</v>
      </c>
    </row>
    <row r="73" spans="1:8" ht="18" hidden="1" customHeight="1" x14ac:dyDescent="0.25">
      <c r="A73" s="34"/>
      <c r="B73" s="5"/>
      <c r="C73" s="5"/>
      <c r="D73" s="5"/>
      <c r="E73" s="6"/>
      <c r="F73" s="6"/>
      <c r="G73" s="6"/>
      <c r="H73" s="35"/>
    </row>
    <row r="74" spans="1:8" s="7" customFormat="1" ht="25.5" customHeight="1" x14ac:dyDescent="0.25">
      <c r="A74" s="30" t="s">
        <v>82</v>
      </c>
      <c r="B74" s="31"/>
      <c r="C74" s="31"/>
      <c r="D74" s="31"/>
      <c r="E74" s="25"/>
      <c r="F74" s="25"/>
      <c r="G74" s="25"/>
      <c r="H74" s="36"/>
    </row>
    <row r="75" spans="1:8" s="7" customFormat="1" ht="27.75" customHeight="1" x14ac:dyDescent="0.25">
      <c r="A75" s="11" t="s">
        <v>27</v>
      </c>
      <c r="B75" s="8"/>
      <c r="C75" s="8"/>
      <c r="D75" s="8"/>
      <c r="E75" s="9"/>
      <c r="F75" s="9"/>
      <c r="G75" s="9"/>
      <c r="H75" s="12"/>
    </row>
    <row r="76" spans="1:8" s="7" customFormat="1" ht="19.5" customHeight="1" x14ac:dyDescent="0.25">
      <c r="A76" s="116" t="s">
        <v>93</v>
      </c>
      <c r="B76" s="117"/>
      <c r="C76" s="117"/>
      <c r="D76" s="117"/>
      <c r="E76" s="4"/>
      <c r="F76" s="4">
        <v>100000</v>
      </c>
      <c r="G76" s="58">
        <f t="shared" ref="G76" si="7">SUM(H76,-F76)</f>
        <v>100000</v>
      </c>
      <c r="H76" s="66">
        <v>200000</v>
      </c>
    </row>
    <row r="77" spans="1:8" s="7" customFormat="1" ht="24" customHeight="1" x14ac:dyDescent="0.25">
      <c r="A77" s="137" t="s">
        <v>83</v>
      </c>
      <c r="B77" s="138"/>
      <c r="C77" s="138"/>
      <c r="D77" s="138"/>
      <c r="E77" s="139"/>
      <c r="F77" s="69">
        <f>SUM(F76)</f>
        <v>100000</v>
      </c>
      <c r="G77" s="69">
        <f>SUM(G76)</f>
        <v>100000</v>
      </c>
      <c r="H77" s="19">
        <f>SUM(H76)</f>
        <v>200000</v>
      </c>
    </row>
    <row r="78" spans="1:8" s="7" customFormat="1" ht="25.5" customHeight="1" x14ac:dyDescent="0.25">
      <c r="A78" s="30" t="s">
        <v>104</v>
      </c>
      <c r="B78" s="31"/>
      <c r="C78" s="31"/>
      <c r="D78" s="31"/>
      <c r="E78" s="25"/>
      <c r="F78" s="25"/>
      <c r="G78" s="25"/>
      <c r="H78" s="36"/>
    </row>
    <row r="79" spans="1:8" s="7" customFormat="1" ht="27.75" customHeight="1" x14ac:dyDescent="0.25">
      <c r="A79" s="11" t="s">
        <v>105</v>
      </c>
      <c r="B79" s="8"/>
      <c r="C79" s="8"/>
      <c r="D79" s="8"/>
      <c r="E79" s="9"/>
      <c r="F79" s="9"/>
      <c r="G79" s="9"/>
      <c r="H79" s="12"/>
    </row>
    <row r="80" spans="1:8" s="7" customFormat="1" ht="24.75" customHeight="1" x14ac:dyDescent="0.25">
      <c r="A80" s="116" t="s">
        <v>46</v>
      </c>
      <c r="B80" s="117"/>
      <c r="C80" s="117"/>
      <c r="D80" s="117"/>
      <c r="E80" s="4"/>
      <c r="F80" s="4">
        <v>150000</v>
      </c>
      <c r="G80" s="58">
        <f t="shared" ref="G80:G81" si="8">SUM(H80,-F80)</f>
        <v>0</v>
      </c>
      <c r="H80" s="66">
        <v>150000</v>
      </c>
    </row>
    <row r="81" spans="1:8" s="7" customFormat="1" ht="26.25" customHeight="1" x14ac:dyDescent="0.25">
      <c r="A81" s="41" t="s">
        <v>106</v>
      </c>
      <c r="B81" s="42"/>
      <c r="C81" s="42"/>
      <c r="D81" s="42"/>
      <c r="E81" s="46"/>
      <c r="F81" s="4">
        <v>0</v>
      </c>
      <c r="G81" s="58">
        <f t="shared" si="8"/>
        <v>150000</v>
      </c>
      <c r="H81" s="66">
        <v>150000</v>
      </c>
    </row>
    <row r="82" spans="1:8" s="7" customFormat="1" ht="24" customHeight="1" x14ac:dyDescent="0.25">
      <c r="A82" s="137" t="s">
        <v>107</v>
      </c>
      <c r="B82" s="138"/>
      <c r="C82" s="138"/>
      <c r="D82" s="138"/>
      <c r="E82" s="139"/>
      <c r="F82" s="69">
        <f>SUM(F80:F81)</f>
        <v>150000</v>
      </c>
      <c r="G82" s="69">
        <f>SUM(G80:G81)</f>
        <v>150000</v>
      </c>
      <c r="H82" s="19">
        <f>SUM(H80:H81)</f>
        <v>300000</v>
      </c>
    </row>
    <row r="83" spans="1:8" ht="25.5" customHeight="1" x14ac:dyDescent="0.25">
      <c r="A83" s="30" t="s">
        <v>25</v>
      </c>
      <c r="B83" s="31"/>
      <c r="C83" s="31"/>
      <c r="D83" s="31"/>
      <c r="E83" s="25"/>
      <c r="F83" s="25"/>
      <c r="G83" s="25"/>
      <c r="H83" s="36"/>
    </row>
    <row r="84" spans="1:8" s="7" customFormat="1" ht="24" customHeight="1" x14ac:dyDescent="0.25">
      <c r="A84" s="11" t="s">
        <v>27</v>
      </c>
      <c r="B84" s="8"/>
      <c r="C84" s="8"/>
      <c r="D84" s="8"/>
      <c r="E84" s="9"/>
      <c r="F84" s="9"/>
      <c r="G84" s="9"/>
      <c r="H84" s="12"/>
    </row>
    <row r="85" spans="1:8" s="7" customFormat="1" ht="21.75" customHeight="1" x14ac:dyDescent="0.25">
      <c r="A85" s="11" t="s">
        <v>75</v>
      </c>
      <c r="B85" s="8"/>
      <c r="C85" s="8"/>
      <c r="D85" s="8"/>
      <c r="E85" s="9"/>
      <c r="F85" s="9"/>
      <c r="G85" s="9"/>
      <c r="H85" s="12"/>
    </row>
    <row r="86" spans="1:8" s="7" customFormat="1" ht="22.5" customHeight="1" x14ac:dyDescent="0.25">
      <c r="A86" s="116" t="s">
        <v>108</v>
      </c>
      <c r="B86" s="117"/>
      <c r="C86" s="117"/>
      <c r="D86" s="117"/>
      <c r="E86" s="4"/>
      <c r="F86" s="4">
        <v>500000</v>
      </c>
      <c r="G86" s="58">
        <f t="shared" ref="G86:G93" si="9">SUM(H86,-F86)</f>
        <v>-150000</v>
      </c>
      <c r="H86" s="66">
        <v>350000</v>
      </c>
    </row>
    <row r="87" spans="1:8" ht="21" customHeight="1" x14ac:dyDescent="0.25">
      <c r="A87" s="116" t="s">
        <v>69</v>
      </c>
      <c r="B87" s="117"/>
      <c r="C87" s="117"/>
      <c r="D87" s="117"/>
      <c r="E87" s="4"/>
      <c r="F87" s="4">
        <v>300000</v>
      </c>
      <c r="G87" s="58">
        <f t="shared" si="9"/>
        <v>0</v>
      </c>
      <c r="H87" s="66">
        <v>300000</v>
      </c>
    </row>
    <row r="88" spans="1:8" ht="19.5" customHeight="1" x14ac:dyDescent="0.25">
      <c r="A88" s="116" t="s">
        <v>70</v>
      </c>
      <c r="B88" s="117"/>
      <c r="C88" s="117"/>
      <c r="D88" s="117"/>
      <c r="E88" s="4"/>
      <c r="F88" s="4">
        <v>320000</v>
      </c>
      <c r="G88" s="58">
        <f t="shared" si="9"/>
        <v>0</v>
      </c>
      <c r="H88" s="66">
        <v>320000</v>
      </c>
    </row>
    <row r="89" spans="1:8" ht="24" customHeight="1" x14ac:dyDescent="0.25">
      <c r="A89" s="116" t="s">
        <v>71</v>
      </c>
      <c r="B89" s="117"/>
      <c r="C89" s="117"/>
      <c r="D89" s="117"/>
      <c r="E89" s="4"/>
      <c r="F89" s="4">
        <v>70000</v>
      </c>
      <c r="G89" s="58">
        <f t="shared" si="9"/>
        <v>0</v>
      </c>
      <c r="H89" s="66">
        <v>70000</v>
      </c>
    </row>
    <row r="90" spans="1:8" ht="21" customHeight="1" x14ac:dyDescent="0.25">
      <c r="A90" s="116" t="s">
        <v>72</v>
      </c>
      <c r="B90" s="117"/>
      <c r="C90" s="117"/>
      <c r="D90" s="117"/>
      <c r="E90" s="4"/>
      <c r="F90" s="4">
        <v>60000</v>
      </c>
      <c r="G90" s="58">
        <f t="shared" si="9"/>
        <v>0</v>
      </c>
      <c r="H90" s="66">
        <v>60000</v>
      </c>
    </row>
    <row r="91" spans="1:8" s="7" customFormat="1" ht="19.5" customHeight="1" x14ac:dyDescent="0.25">
      <c r="A91" s="136" t="s">
        <v>94</v>
      </c>
      <c r="B91" s="80"/>
      <c r="C91" s="80"/>
      <c r="D91" s="80"/>
      <c r="E91" s="4"/>
      <c r="F91" s="4">
        <v>300000</v>
      </c>
      <c r="G91" s="58">
        <f t="shared" si="9"/>
        <v>0</v>
      </c>
      <c r="H91" s="66">
        <v>300000</v>
      </c>
    </row>
    <row r="92" spans="1:8" ht="21" customHeight="1" x14ac:dyDescent="0.25">
      <c r="A92" s="116" t="s">
        <v>73</v>
      </c>
      <c r="B92" s="117"/>
      <c r="C92" s="117"/>
      <c r="D92" s="117"/>
      <c r="E92" s="4"/>
      <c r="F92" s="4">
        <v>200000</v>
      </c>
      <c r="G92" s="58">
        <f t="shared" si="9"/>
        <v>0</v>
      </c>
      <c r="H92" s="66">
        <v>200000</v>
      </c>
    </row>
    <row r="93" spans="1:8" ht="21" customHeight="1" x14ac:dyDescent="0.25">
      <c r="A93" s="116" t="s">
        <v>74</v>
      </c>
      <c r="B93" s="117"/>
      <c r="C93" s="117"/>
      <c r="D93" s="117"/>
      <c r="E93" s="4"/>
      <c r="F93" s="4">
        <v>180000</v>
      </c>
      <c r="G93" s="58">
        <f t="shared" si="9"/>
        <v>0</v>
      </c>
      <c r="H93" s="66">
        <v>180000</v>
      </c>
    </row>
    <row r="94" spans="1:8" ht="24" customHeight="1" x14ac:dyDescent="0.25">
      <c r="A94" s="82" t="s">
        <v>12</v>
      </c>
      <c r="B94" s="83"/>
      <c r="C94" s="83"/>
      <c r="D94" s="83"/>
      <c r="E94" s="37"/>
      <c r="F94" s="37">
        <f>SUM(F86:F93)</f>
        <v>1930000</v>
      </c>
      <c r="G94" s="37">
        <f>SUM(G86:G93)</f>
        <v>-150000</v>
      </c>
      <c r="H94" s="37">
        <f>SUM(H86:H93)</f>
        <v>1780000</v>
      </c>
    </row>
    <row r="95" spans="1:8" s="7" customFormat="1" ht="26.25" customHeight="1" x14ac:dyDescent="0.25">
      <c r="A95" s="30" t="s">
        <v>85</v>
      </c>
      <c r="B95" s="31"/>
      <c r="C95" s="31"/>
      <c r="D95" s="31"/>
      <c r="E95" s="25"/>
      <c r="F95" s="25"/>
      <c r="G95" s="25"/>
      <c r="H95" s="36"/>
    </row>
    <row r="96" spans="1:8" s="7" customFormat="1" ht="26.25" customHeight="1" x14ac:dyDescent="0.25">
      <c r="A96" s="11" t="s">
        <v>78</v>
      </c>
      <c r="B96" s="8"/>
      <c r="C96" s="8"/>
      <c r="D96" s="8"/>
      <c r="E96" s="9"/>
      <c r="F96" s="9"/>
      <c r="G96" s="9"/>
      <c r="H96" s="12"/>
    </row>
    <row r="97" spans="1:8" s="7" customFormat="1" ht="34.5" customHeight="1" x14ac:dyDescent="0.25">
      <c r="A97" s="122" t="s">
        <v>86</v>
      </c>
      <c r="B97" s="123"/>
      <c r="C97" s="123"/>
      <c r="D97" s="123"/>
      <c r="E97" s="4"/>
      <c r="F97" s="4">
        <v>150000</v>
      </c>
      <c r="G97" s="58">
        <f t="shared" ref="G97" si="10">SUM(H97,-F97)</f>
        <v>0</v>
      </c>
      <c r="H97" s="66">
        <v>150000</v>
      </c>
    </row>
    <row r="98" spans="1:8" s="7" customFormat="1" ht="27" customHeight="1" x14ac:dyDescent="0.25">
      <c r="A98" s="82" t="s">
        <v>12</v>
      </c>
      <c r="B98" s="83"/>
      <c r="C98" s="83"/>
      <c r="D98" s="83"/>
      <c r="E98" s="37"/>
      <c r="F98" s="37">
        <f>SUM(F97)</f>
        <v>150000</v>
      </c>
      <c r="G98" s="37">
        <f>SUM(G97)</f>
        <v>0</v>
      </c>
      <c r="H98" s="37">
        <f>SUM(H97)</f>
        <v>150000</v>
      </c>
    </row>
    <row r="99" spans="1:8" s="7" customFormat="1" ht="26.25" customHeight="1" x14ac:dyDescent="0.25">
      <c r="A99" s="30" t="s">
        <v>109</v>
      </c>
      <c r="B99" s="31"/>
      <c r="C99" s="31"/>
      <c r="D99" s="31"/>
      <c r="E99" s="25"/>
      <c r="F99" s="25"/>
      <c r="G99" s="25"/>
      <c r="H99" s="36"/>
    </row>
    <row r="100" spans="1:8" s="7" customFormat="1" ht="26.25" customHeight="1" x14ac:dyDescent="0.25">
      <c r="A100" s="11" t="s">
        <v>27</v>
      </c>
      <c r="B100" s="8"/>
      <c r="C100" s="8"/>
      <c r="D100" s="8"/>
      <c r="E100" s="9"/>
      <c r="F100" s="9"/>
      <c r="G100" s="9"/>
      <c r="H100" s="12"/>
    </row>
    <row r="101" spans="1:8" s="7" customFormat="1" ht="27" customHeight="1" x14ac:dyDescent="0.25">
      <c r="A101" s="122" t="s">
        <v>110</v>
      </c>
      <c r="B101" s="123"/>
      <c r="C101" s="123"/>
      <c r="D101" s="123"/>
      <c r="E101" s="4"/>
      <c r="F101" s="4">
        <v>0</v>
      </c>
      <c r="G101" s="58">
        <f t="shared" ref="G101" si="11">SUM(H101,-F101)</f>
        <v>200000</v>
      </c>
      <c r="H101" s="66">
        <v>200000</v>
      </c>
    </row>
    <row r="102" spans="1:8" s="7" customFormat="1" ht="27" customHeight="1" x14ac:dyDescent="0.25">
      <c r="A102" s="82" t="s">
        <v>112</v>
      </c>
      <c r="B102" s="83"/>
      <c r="C102" s="83"/>
      <c r="D102" s="83"/>
      <c r="E102" s="37"/>
      <c r="F102" s="37">
        <f>SUM(F101)</f>
        <v>0</v>
      </c>
      <c r="G102" s="37">
        <f>SUM(G101)</f>
        <v>200000</v>
      </c>
      <c r="H102" s="37">
        <f>SUM(H101)</f>
        <v>200000</v>
      </c>
    </row>
    <row r="103" spans="1:8" s="7" customFormat="1" ht="26.25" customHeight="1" x14ac:dyDescent="0.25">
      <c r="A103" s="84" t="s">
        <v>95</v>
      </c>
      <c r="B103" s="85"/>
      <c r="C103" s="85"/>
      <c r="D103" s="85"/>
      <c r="E103" s="85"/>
      <c r="F103" s="85"/>
      <c r="G103" s="85"/>
      <c r="H103" s="86"/>
    </row>
    <row r="104" spans="1:8" s="7" customFormat="1" ht="21.75" customHeight="1" x14ac:dyDescent="0.25">
      <c r="A104" s="91" t="s">
        <v>84</v>
      </c>
      <c r="B104" s="92"/>
      <c r="C104" s="92"/>
      <c r="D104" s="92"/>
      <c r="E104" s="9"/>
      <c r="F104" s="9"/>
      <c r="G104" s="9"/>
      <c r="H104" s="12"/>
    </row>
    <row r="105" spans="1:8" s="7" customFormat="1" ht="23.25" customHeight="1" x14ac:dyDescent="0.25">
      <c r="A105" s="91" t="s">
        <v>78</v>
      </c>
      <c r="B105" s="92"/>
      <c r="C105" s="92"/>
      <c r="D105" s="92"/>
      <c r="E105" s="9"/>
      <c r="F105" s="9"/>
      <c r="G105" s="9"/>
      <c r="H105" s="12"/>
    </row>
    <row r="106" spans="1:8" s="7" customFormat="1" ht="23.25" customHeight="1" x14ac:dyDescent="0.25">
      <c r="A106" s="116" t="s">
        <v>96</v>
      </c>
      <c r="B106" s="117"/>
      <c r="C106" s="117"/>
      <c r="D106" s="117"/>
      <c r="E106" s="4"/>
      <c r="F106" s="4">
        <v>310000</v>
      </c>
      <c r="G106" s="58">
        <f t="shared" ref="G106:G107" si="12">SUM(H106,-F106)</f>
        <v>0</v>
      </c>
      <c r="H106" s="66">
        <v>310000</v>
      </c>
    </row>
    <row r="107" spans="1:8" s="7" customFormat="1" ht="25.5" customHeight="1" x14ac:dyDescent="0.25">
      <c r="A107" s="136" t="s">
        <v>96</v>
      </c>
      <c r="B107" s="80"/>
      <c r="C107" s="80"/>
      <c r="D107" s="80"/>
      <c r="E107" s="4"/>
      <c r="F107" s="4">
        <v>100000</v>
      </c>
      <c r="G107" s="58">
        <f t="shared" si="12"/>
        <v>-100000</v>
      </c>
      <c r="H107" s="66">
        <v>0</v>
      </c>
    </row>
    <row r="108" spans="1:8" s="7" customFormat="1" ht="22.5" customHeight="1" x14ac:dyDescent="0.25">
      <c r="A108" s="82" t="s">
        <v>113</v>
      </c>
      <c r="B108" s="83"/>
      <c r="C108" s="83"/>
      <c r="D108" s="83"/>
      <c r="E108" s="37"/>
      <c r="F108" s="37">
        <f>SUM(F106:F107)</f>
        <v>410000</v>
      </c>
      <c r="G108" s="37">
        <f>SUM(G106:G107)</f>
        <v>-100000</v>
      </c>
      <c r="H108" s="37">
        <f>SUM(H106:H107)</f>
        <v>310000</v>
      </c>
    </row>
    <row r="109" spans="1:8" s="7" customFormat="1" ht="26.25" customHeight="1" x14ac:dyDescent="0.25">
      <c r="A109" s="84" t="s">
        <v>87</v>
      </c>
      <c r="B109" s="85"/>
      <c r="C109" s="85"/>
      <c r="D109" s="85"/>
      <c r="E109" s="85"/>
      <c r="F109" s="85"/>
      <c r="G109" s="85"/>
      <c r="H109" s="86"/>
    </row>
    <row r="110" spans="1:8" s="7" customFormat="1" ht="28.5" customHeight="1" x14ac:dyDescent="0.25">
      <c r="A110" s="91" t="s">
        <v>111</v>
      </c>
      <c r="B110" s="92"/>
      <c r="C110" s="92"/>
      <c r="D110" s="92"/>
      <c r="E110" s="9"/>
      <c r="F110" s="9"/>
      <c r="G110" s="9"/>
      <c r="H110" s="12"/>
    </row>
    <row r="111" spans="1:8" s="7" customFormat="1" ht="30.75" customHeight="1" x14ac:dyDescent="0.25">
      <c r="A111" s="116" t="s">
        <v>88</v>
      </c>
      <c r="B111" s="117"/>
      <c r="C111" s="117"/>
      <c r="D111" s="117"/>
      <c r="E111" s="4"/>
      <c r="F111" s="4">
        <v>350000</v>
      </c>
      <c r="G111" s="58">
        <f t="shared" ref="G111" si="13">SUM(H111,-F111)</f>
        <v>0</v>
      </c>
      <c r="H111" s="66">
        <v>350000</v>
      </c>
    </row>
    <row r="112" spans="1:8" s="7" customFormat="1" ht="26.25" customHeight="1" x14ac:dyDescent="0.25">
      <c r="A112" s="82" t="s">
        <v>88</v>
      </c>
      <c r="B112" s="83"/>
      <c r="C112" s="83"/>
      <c r="D112" s="83"/>
      <c r="E112" s="37"/>
      <c r="F112" s="37">
        <f>SUM(F111)</f>
        <v>350000</v>
      </c>
      <c r="G112" s="37">
        <f>SUM(G111)</f>
        <v>0</v>
      </c>
      <c r="H112" s="37">
        <f>SUM(H111)</f>
        <v>350000</v>
      </c>
    </row>
    <row r="113" spans="1:8" s="7" customFormat="1" ht="25.5" customHeight="1" x14ac:dyDescent="0.25">
      <c r="A113" s="84" t="s">
        <v>77</v>
      </c>
      <c r="B113" s="85"/>
      <c r="C113" s="85"/>
      <c r="D113" s="85"/>
      <c r="E113" s="85"/>
      <c r="F113" s="85"/>
      <c r="G113" s="85"/>
      <c r="H113" s="86"/>
    </row>
    <row r="114" spans="1:8" s="7" customFormat="1" ht="21" customHeight="1" x14ac:dyDescent="0.25">
      <c r="A114" s="91" t="s">
        <v>97</v>
      </c>
      <c r="B114" s="92"/>
      <c r="C114" s="92"/>
      <c r="D114" s="92"/>
      <c r="E114" s="9"/>
      <c r="F114" s="9"/>
      <c r="G114" s="9"/>
      <c r="H114" s="12"/>
    </row>
    <row r="115" spans="1:8" s="7" customFormat="1" ht="21" customHeight="1" x14ac:dyDescent="0.25">
      <c r="A115" s="11" t="s">
        <v>84</v>
      </c>
      <c r="B115" s="8"/>
      <c r="C115" s="8"/>
      <c r="D115" s="8"/>
      <c r="E115" s="9"/>
      <c r="F115" s="9"/>
      <c r="G115" s="9"/>
      <c r="H115" s="12"/>
    </row>
    <row r="116" spans="1:8" s="7" customFormat="1" ht="21" customHeight="1" x14ac:dyDescent="0.25">
      <c r="A116" s="87" t="s">
        <v>79</v>
      </c>
      <c r="B116" s="88"/>
      <c r="C116" s="88"/>
      <c r="D116" s="88"/>
      <c r="E116" s="89"/>
      <c r="F116" s="53">
        <v>750000</v>
      </c>
      <c r="G116" s="58">
        <f t="shared" ref="G116:G117" si="14">SUM(H116,-F116)</f>
        <v>750000</v>
      </c>
      <c r="H116" s="62">
        <v>1500000</v>
      </c>
    </row>
    <row r="117" spans="1:8" s="7" customFormat="1" ht="19.5" customHeight="1" x14ac:dyDescent="0.25">
      <c r="A117" s="116" t="s">
        <v>79</v>
      </c>
      <c r="B117" s="117"/>
      <c r="C117" s="117"/>
      <c r="D117" s="117"/>
      <c r="E117" s="141"/>
      <c r="F117" s="47">
        <v>1250000</v>
      </c>
      <c r="G117" s="58">
        <f t="shared" si="14"/>
        <v>-1250000</v>
      </c>
      <c r="H117" s="63">
        <v>0</v>
      </c>
    </row>
    <row r="118" spans="1:8" s="7" customFormat="1" ht="22.5" customHeight="1" x14ac:dyDescent="0.25">
      <c r="A118" s="82" t="s">
        <v>80</v>
      </c>
      <c r="B118" s="83"/>
      <c r="C118" s="83"/>
      <c r="D118" s="83"/>
      <c r="E118" s="90"/>
      <c r="F118" s="60"/>
      <c r="G118" s="60"/>
      <c r="H118" s="19">
        <f>SUM(H116:H117)</f>
        <v>1500000</v>
      </c>
    </row>
    <row r="119" spans="1:8" s="7" customFormat="1" ht="25.5" customHeight="1" x14ac:dyDescent="0.25">
      <c r="A119" s="84" t="s">
        <v>114</v>
      </c>
      <c r="B119" s="85"/>
      <c r="C119" s="85"/>
      <c r="D119" s="85"/>
      <c r="E119" s="85"/>
      <c r="F119" s="85"/>
      <c r="G119" s="85"/>
      <c r="H119" s="86"/>
    </row>
    <row r="120" spans="1:8" s="7" customFormat="1" ht="25.5" customHeight="1" x14ac:dyDescent="0.25">
      <c r="A120" s="91" t="s">
        <v>115</v>
      </c>
      <c r="B120" s="92"/>
      <c r="C120" s="92"/>
      <c r="D120" s="92"/>
      <c r="E120" s="92"/>
      <c r="F120" s="92"/>
      <c r="G120" s="92"/>
      <c r="H120" s="12"/>
    </row>
    <row r="121" spans="1:8" s="7" customFormat="1" ht="25.5" customHeight="1" x14ac:dyDescent="0.25">
      <c r="A121" s="11" t="s">
        <v>78</v>
      </c>
      <c r="B121" s="8"/>
      <c r="C121" s="8"/>
      <c r="D121" s="8"/>
      <c r="E121" s="9"/>
      <c r="F121" s="9"/>
      <c r="G121" s="9"/>
      <c r="H121" s="12"/>
    </row>
    <row r="122" spans="1:8" s="7" customFormat="1" ht="27" customHeight="1" x14ac:dyDescent="0.25">
      <c r="A122" s="87" t="s">
        <v>116</v>
      </c>
      <c r="B122" s="88"/>
      <c r="C122" s="88"/>
      <c r="D122" s="88"/>
      <c r="E122" s="89"/>
      <c r="F122" s="53">
        <v>0</v>
      </c>
      <c r="G122" s="58">
        <f t="shared" ref="G122:G123" si="15">SUM(H122,-F122)</f>
        <v>400000</v>
      </c>
      <c r="H122" s="62">
        <v>400000</v>
      </c>
    </row>
    <row r="123" spans="1:8" s="7" customFormat="1" ht="27" customHeight="1" x14ac:dyDescent="0.25">
      <c r="A123" s="87" t="s">
        <v>116</v>
      </c>
      <c r="B123" s="88"/>
      <c r="C123" s="88"/>
      <c r="D123" s="88"/>
      <c r="E123" s="89"/>
      <c r="F123" s="47">
        <v>0</v>
      </c>
      <c r="G123" s="58">
        <f t="shared" si="15"/>
        <v>250000</v>
      </c>
      <c r="H123" s="63">
        <v>250000</v>
      </c>
    </row>
    <row r="124" spans="1:8" s="7" customFormat="1" ht="32.25" customHeight="1" x14ac:dyDescent="0.25">
      <c r="A124" s="82" t="s">
        <v>116</v>
      </c>
      <c r="B124" s="83"/>
      <c r="C124" s="83"/>
      <c r="D124" s="83"/>
      <c r="E124" s="90"/>
      <c r="F124" s="37">
        <f>SUM(F122:F123)</f>
        <v>0</v>
      </c>
      <c r="G124" s="37">
        <f>SUM(G122:G123)</f>
        <v>650000</v>
      </c>
      <c r="H124" s="19">
        <f>SUM(H122:H123)</f>
        <v>650000</v>
      </c>
    </row>
    <row r="125" spans="1:8" s="7" customFormat="1" ht="27.75" customHeight="1" x14ac:dyDescent="0.25">
      <c r="A125" s="114" t="s">
        <v>26</v>
      </c>
      <c r="B125" s="115"/>
      <c r="C125" s="115"/>
      <c r="D125" s="115"/>
      <c r="E125" s="39"/>
      <c r="F125" s="39"/>
      <c r="G125" s="39"/>
      <c r="H125" s="40">
        <f>SUM(H14,H26,H32,H38,H44,H49,H72,H77,H82,H94,H98,H102,H108,H112,H118,H124)</f>
        <v>11126200</v>
      </c>
    </row>
    <row r="126" spans="1:8" s="7" customFormat="1" ht="21" customHeight="1" x14ac:dyDescent="0.25">
      <c r="A126" s="5"/>
      <c r="B126" s="5"/>
      <c r="C126" s="5"/>
      <c r="D126" s="5"/>
      <c r="E126" s="5"/>
      <c r="F126" s="5"/>
      <c r="G126" s="5"/>
      <c r="H126" s="38"/>
    </row>
    <row r="127" spans="1:8" ht="15" customHeight="1" x14ac:dyDescent="0.25">
      <c r="A127" s="96" t="s">
        <v>1</v>
      </c>
      <c r="B127" s="96"/>
      <c r="C127" s="96"/>
      <c r="D127" s="96"/>
      <c r="E127" s="96"/>
      <c r="F127" s="96"/>
      <c r="G127" s="96"/>
      <c r="H127" s="96"/>
    </row>
    <row r="128" spans="1:8" ht="54.75" customHeight="1" thickBot="1" x14ac:dyDescent="0.3">
      <c r="A128" s="112" t="s">
        <v>121</v>
      </c>
      <c r="B128" s="112"/>
      <c r="C128" s="112"/>
      <c r="D128" s="112"/>
      <c r="E128" s="112"/>
      <c r="F128" s="112"/>
      <c r="G128" s="112"/>
      <c r="H128" s="112"/>
    </row>
    <row r="129" spans="1:8" ht="30" customHeight="1" x14ac:dyDescent="0.25">
      <c r="A129" s="76" t="s">
        <v>10</v>
      </c>
      <c r="B129" s="77"/>
      <c r="C129" s="77"/>
      <c r="D129" s="77"/>
      <c r="E129" s="77"/>
      <c r="F129" s="77"/>
      <c r="G129" s="78"/>
      <c r="H129" s="54">
        <f>SUM(H11,H13,H18:H24,H29:H31,H36,H41:H43,H47:H48,H52:H71,H76,H87:H93,H101)</f>
        <v>7216200</v>
      </c>
    </row>
    <row r="130" spans="1:8" s="7" customFormat="1" ht="29.25" customHeight="1" x14ac:dyDescent="0.25">
      <c r="A130" s="70" t="s">
        <v>98</v>
      </c>
      <c r="B130" s="71"/>
      <c r="C130" s="71"/>
      <c r="D130" s="71"/>
      <c r="E130" s="71"/>
      <c r="F130" s="71"/>
      <c r="G130" s="72"/>
      <c r="H130" s="55">
        <f>SUM(H25)</f>
        <v>100000</v>
      </c>
    </row>
    <row r="131" spans="1:8" ht="28.5" customHeight="1" x14ac:dyDescent="0.25">
      <c r="A131" s="79" t="s">
        <v>76</v>
      </c>
      <c r="B131" s="80"/>
      <c r="C131" s="80"/>
      <c r="D131" s="80"/>
      <c r="E131" s="80"/>
      <c r="F131" s="80"/>
      <c r="G131" s="81"/>
      <c r="H131" s="56">
        <f>SUM(H37,H86)</f>
        <v>400000</v>
      </c>
    </row>
    <row r="132" spans="1:8" s="7" customFormat="1" ht="26.25" customHeight="1" x14ac:dyDescent="0.25">
      <c r="A132" s="70" t="s">
        <v>89</v>
      </c>
      <c r="B132" s="71"/>
      <c r="C132" s="71"/>
      <c r="D132" s="71"/>
      <c r="E132" s="71"/>
      <c r="F132" s="71"/>
      <c r="G132" s="72"/>
      <c r="H132" s="57">
        <f>SUM(H97,H107,H111,H123)</f>
        <v>750000</v>
      </c>
    </row>
    <row r="133" spans="1:8" s="7" customFormat="1" ht="27" customHeight="1" x14ac:dyDescent="0.25">
      <c r="A133" s="70" t="s">
        <v>99</v>
      </c>
      <c r="B133" s="71"/>
      <c r="C133" s="71"/>
      <c r="D133" s="71"/>
      <c r="E133" s="71"/>
      <c r="F133" s="71"/>
      <c r="G133" s="72"/>
      <c r="H133" s="57">
        <f>SUM(H12)</f>
        <v>150000</v>
      </c>
    </row>
    <row r="134" spans="1:8" s="7" customFormat="1" ht="30.75" customHeight="1" x14ac:dyDescent="0.25">
      <c r="A134" s="70" t="s">
        <v>100</v>
      </c>
      <c r="B134" s="71"/>
      <c r="C134" s="71"/>
      <c r="D134" s="71"/>
      <c r="E134" s="71"/>
      <c r="F134" s="71"/>
      <c r="G134" s="72"/>
      <c r="H134" s="57">
        <f>SUM(H116)</f>
        <v>1500000</v>
      </c>
    </row>
    <row r="135" spans="1:8" s="7" customFormat="1" ht="30.75" customHeight="1" x14ac:dyDescent="0.25">
      <c r="A135" s="70" t="s">
        <v>119</v>
      </c>
      <c r="B135" s="71"/>
      <c r="C135" s="71"/>
      <c r="D135" s="71"/>
      <c r="E135" s="71"/>
      <c r="F135" s="71"/>
      <c r="G135" s="72"/>
      <c r="H135" s="57">
        <f>SUM(H106,H117)</f>
        <v>310000</v>
      </c>
    </row>
    <row r="136" spans="1:8" s="7" customFormat="1" ht="25.5" customHeight="1" x14ac:dyDescent="0.25">
      <c r="A136" s="79" t="s">
        <v>117</v>
      </c>
      <c r="B136" s="80"/>
      <c r="C136" s="80"/>
      <c r="D136" s="80"/>
      <c r="E136" s="80"/>
      <c r="F136" s="80"/>
      <c r="G136" s="81"/>
      <c r="H136" s="57">
        <f>SUM(H80:H81)</f>
        <v>300000</v>
      </c>
    </row>
    <row r="137" spans="1:8" s="7" customFormat="1" ht="31.5" customHeight="1" x14ac:dyDescent="0.25">
      <c r="A137" s="70" t="s">
        <v>118</v>
      </c>
      <c r="B137" s="71"/>
      <c r="C137" s="71"/>
      <c r="D137" s="71"/>
      <c r="E137" s="71"/>
      <c r="F137" s="71"/>
      <c r="G137" s="72"/>
      <c r="H137" s="57">
        <f>SUM(H122)</f>
        <v>400000</v>
      </c>
    </row>
    <row r="138" spans="1:8" ht="30.75" customHeight="1" thickBot="1" x14ac:dyDescent="0.3">
      <c r="A138" s="73" t="s">
        <v>122</v>
      </c>
      <c r="B138" s="74"/>
      <c r="C138" s="74"/>
      <c r="D138" s="74"/>
      <c r="E138" s="74"/>
      <c r="F138" s="74"/>
      <c r="G138" s="75"/>
      <c r="H138" s="10">
        <f>SUM(H129:H137)</f>
        <v>11126200</v>
      </c>
    </row>
    <row r="140" spans="1:8" x14ac:dyDescent="0.25">
      <c r="A140" s="96" t="s">
        <v>2</v>
      </c>
      <c r="B140" s="96"/>
      <c r="C140" s="96"/>
      <c r="D140" s="96"/>
      <c r="E140" s="96"/>
      <c r="F140" s="96"/>
      <c r="G140" s="96"/>
      <c r="H140" s="96"/>
    </row>
    <row r="141" spans="1:8" ht="9.75" customHeight="1" x14ac:dyDescent="0.25"/>
    <row r="142" spans="1:8" ht="33" customHeight="1" x14ac:dyDescent="0.25">
      <c r="A142" s="113" t="s">
        <v>125</v>
      </c>
      <c r="B142" s="113"/>
      <c r="C142" s="113"/>
      <c r="D142" s="113"/>
      <c r="E142" s="113"/>
      <c r="F142" s="113"/>
      <c r="G142" s="113"/>
      <c r="H142" s="113"/>
    </row>
    <row r="143" spans="1:8" ht="10.5" customHeight="1" x14ac:dyDescent="0.25"/>
    <row r="144" spans="1:8" x14ac:dyDescent="0.25">
      <c r="A144" s="96" t="s">
        <v>3</v>
      </c>
      <c r="B144" s="96"/>
      <c r="C144" s="96"/>
      <c r="D144" s="96"/>
      <c r="E144" s="96"/>
      <c r="F144" s="96"/>
      <c r="G144" s="96"/>
      <c r="H144" s="96"/>
    </row>
    <row r="145" spans="1:8" x14ac:dyDescent="0.25">
      <c r="A145" s="96" t="s">
        <v>4</v>
      </c>
      <c r="B145" s="96"/>
      <c r="C145" s="96"/>
      <c r="D145" s="96"/>
      <c r="E145" s="96"/>
      <c r="F145" s="96"/>
      <c r="G145" s="96"/>
      <c r="H145" s="96"/>
    </row>
    <row r="146" spans="1:8" x14ac:dyDescent="0.25">
      <c r="A146" s="96" t="s">
        <v>5</v>
      </c>
      <c r="B146" s="96"/>
      <c r="C146" s="96"/>
      <c r="D146" s="96"/>
      <c r="E146" s="96"/>
      <c r="F146" s="96"/>
      <c r="G146" s="96"/>
      <c r="H146" s="96"/>
    </row>
    <row r="147" spans="1:8" ht="14.25" customHeight="1" x14ac:dyDescent="0.25">
      <c r="A147" s="96" t="s">
        <v>6</v>
      </c>
      <c r="B147" s="96"/>
      <c r="C147" s="96"/>
      <c r="D147" s="96"/>
      <c r="E147" s="96"/>
      <c r="F147" s="96"/>
      <c r="G147" s="96"/>
      <c r="H147" s="96"/>
    </row>
    <row r="149" spans="1:8" x14ac:dyDescent="0.25">
      <c r="A149" s="3" t="s">
        <v>7</v>
      </c>
      <c r="G149" s="3" t="s">
        <v>126</v>
      </c>
    </row>
    <row r="150" spans="1:8" x14ac:dyDescent="0.25">
      <c r="A150" s="3" t="s">
        <v>8</v>
      </c>
    </row>
    <row r="151" spans="1:8" x14ac:dyDescent="0.25">
      <c r="A151" s="2" t="s">
        <v>9</v>
      </c>
      <c r="G151" s="3" t="s">
        <v>127</v>
      </c>
    </row>
  </sheetData>
  <mergeCells count="113">
    <mergeCell ref="A117:E117"/>
    <mergeCell ref="A118:E118"/>
    <mergeCell ref="A80:D80"/>
    <mergeCell ref="A82:E82"/>
    <mergeCell ref="A103:H103"/>
    <mergeCell ref="A101:D101"/>
    <mergeCell ref="A49:E49"/>
    <mergeCell ref="A108:D108"/>
    <mergeCell ref="A105:D105"/>
    <mergeCell ref="A107:D107"/>
    <mergeCell ref="A66:E66"/>
    <mergeCell ref="A91:D91"/>
    <mergeCell ref="A104:D104"/>
    <mergeCell ref="A106:D106"/>
    <mergeCell ref="A94:D94"/>
    <mergeCell ref="A72:E72"/>
    <mergeCell ref="A68:E68"/>
    <mergeCell ref="A69:E69"/>
    <mergeCell ref="A70:E70"/>
    <mergeCell ref="A71:E71"/>
    <mergeCell ref="A76:D76"/>
    <mergeCell ref="A77:E77"/>
    <mergeCell ref="A23:E23"/>
    <mergeCell ref="A26:D26"/>
    <mergeCell ref="A29:E29"/>
    <mergeCell ref="A30:E30"/>
    <mergeCell ref="A114:D114"/>
    <mergeCell ref="A97:D97"/>
    <mergeCell ref="A93:D93"/>
    <mergeCell ref="A33:D33"/>
    <mergeCell ref="A58:E58"/>
    <mergeCell ref="A59:E59"/>
    <mergeCell ref="A60:E60"/>
    <mergeCell ref="A61:E61"/>
    <mergeCell ref="A87:D87"/>
    <mergeCell ref="A88:D88"/>
    <mergeCell ref="A89:D89"/>
    <mergeCell ref="A90:D90"/>
    <mergeCell ref="A92:D92"/>
    <mergeCell ref="A64:E64"/>
    <mergeCell ref="A65:E65"/>
    <mergeCell ref="A47:E47"/>
    <mergeCell ref="A41:E41"/>
    <mergeCell ref="A42:E42"/>
    <mergeCell ref="A53:E53"/>
    <mergeCell ref="A54:E54"/>
    <mergeCell ref="A147:H147"/>
    <mergeCell ref="A140:H140"/>
    <mergeCell ref="A128:H128"/>
    <mergeCell ref="A144:H144"/>
    <mergeCell ref="A145:H145"/>
    <mergeCell ref="A146:H146"/>
    <mergeCell ref="A142:H142"/>
    <mergeCell ref="A125:D125"/>
    <mergeCell ref="A127:H127"/>
    <mergeCell ref="A1:H1"/>
    <mergeCell ref="A2:H2"/>
    <mergeCell ref="A3:H3"/>
    <mergeCell ref="A4:H4"/>
    <mergeCell ref="A44:E44"/>
    <mergeCell ref="A43:E43"/>
    <mergeCell ref="A67:E67"/>
    <mergeCell ref="A24:E24"/>
    <mergeCell ref="A25:D25"/>
    <mergeCell ref="A55:E55"/>
    <mergeCell ref="A56:E56"/>
    <mergeCell ref="A63:E63"/>
    <mergeCell ref="A31:E31"/>
    <mergeCell ref="A36:E36"/>
    <mergeCell ref="A38:E38"/>
    <mergeCell ref="A48:E48"/>
    <mergeCell ref="A57:E57"/>
    <mergeCell ref="A32:D32"/>
    <mergeCell ref="A15:H15"/>
    <mergeCell ref="A52:E52"/>
    <mergeCell ref="A62:E62"/>
    <mergeCell ref="A27:D27"/>
    <mergeCell ref="A7:D7"/>
    <mergeCell ref="A12:D12"/>
    <mergeCell ref="A102:D102"/>
    <mergeCell ref="A109:H109"/>
    <mergeCell ref="A113:H113"/>
    <mergeCell ref="A119:H119"/>
    <mergeCell ref="A122:E122"/>
    <mergeCell ref="A123:E123"/>
    <mergeCell ref="A124:E124"/>
    <mergeCell ref="A120:G120"/>
    <mergeCell ref="A5:H5"/>
    <mergeCell ref="A86:D86"/>
    <mergeCell ref="A98:D98"/>
    <mergeCell ref="A112:D112"/>
    <mergeCell ref="A111:D111"/>
    <mergeCell ref="A110:D110"/>
    <mergeCell ref="A116:E116"/>
    <mergeCell ref="A13:E13"/>
    <mergeCell ref="A14:D14"/>
    <mergeCell ref="A8:D8"/>
    <mergeCell ref="A11:E11"/>
    <mergeCell ref="A18:E18"/>
    <mergeCell ref="A20:E20"/>
    <mergeCell ref="A21:E21"/>
    <mergeCell ref="A19:D19"/>
    <mergeCell ref="A22:E22"/>
    <mergeCell ref="A137:G137"/>
    <mergeCell ref="A138:G138"/>
    <mergeCell ref="A129:G129"/>
    <mergeCell ref="A130:G130"/>
    <mergeCell ref="A131:G131"/>
    <mergeCell ref="A132:G132"/>
    <mergeCell ref="A133:G133"/>
    <mergeCell ref="A134:G134"/>
    <mergeCell ref="A135:G135"/>
    <mergeCell ref="A136:G136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2017-12-13T10:18:33Z</cp:lastPrinted>
  <dcterms:created xsi:type="dcterms:W3CDTF">2016-03-21T13:34:50Z</dcterms:created>
  <dcterms:modified xsi:type="dcterms:W3CDTF">2021-03-05T08:49:40Z</dcterms:modified>
</cp:coreProperties>
</file>